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0" windowWidth="11748" windowHeight="9684" tabRatio="908"/>
  </bookViews>
  <sheets>
    <sheet name="Abrechnung" sheetId="30" r:id="rId1"/>
    <sheet name="Trainerplanung 2016" sheetId="27" r:id="rId2"/>
  </sheets>
  <externalReferences>
    <externalReference r:id="rId3"/>
  </externalReferences>
  <definedNames>
    <definedName name="_xlnm._FilterDatabase" localSheetId="1" hidden="1">'Trainerplanung 2016'!$B$27:$AY$86</definedName>
    <definedName name="aaa" localSheetId="0">Abrechnung!#REF!</definedName>
    <definedName name="aaa" localSheetId="1">'[1]Abrechnung-2014'!#REF!</definedName>
    <definedName name="aaa">#REF!</definedName>
    <definedName name="_xlnm.Print_Area" localSheetId="0">Abrechnung!$B$1:$M$51</definedName>
    <definedName name="_xlnm.Print_Area" localSheetId="1">'Trainerplanung 2016'!$B$1:$AY$101</definedName>
  </definedNames>
  <calcPr calcId="145621"/>
</workbook>
</file>

<file path=xl/calcChain.xml><?xml version="1.0" encoding="utf-8"?>
<calcChain xmlns="http://schemas.openxmlformats.org/spreadsheetml/2006/main">
  <c r="Y21" i="27" l="1"/>
  <c r="Y20" i="27"/>
  <c r="Y19" i="27"/>
  <c r="Y18" i="27"/>
  <c r="Y17" i="27"/>
  <c r="Y16" i="27"/>
  <c r="Y15" i="27"/>
  <c r="Y14" i="27"/>
  <c r="Y13" i="27"/>
  <c r="Y12" i="27"/>
  <c r="Y11" i="27"/>
  <c r="Y9" i="27"/>
  <c r="X15" i="27"/>
  <c r="X14" i="27"/>
  <c r="X13" i="27"/>
  <c r="X12" i="27"/>
  <c r="X11" i="27"/>
  <c r="X9" i="27"/>
  <c r="X16" i="27"/>
  <c r="X17" i="27"/>
  <c r="X18" i="27"/>
  <c r="X19" i="27"/>
  <c r="X20" i="27"/>
  <c r="X21" i="27"/>
  <c r="AU99" i="27"/>
  <c r="AU98" i="27"/>
  <c r="AU97" i="27"/>
  <c r="AU96" i="27"/>
  <c r="AU95" i="27"/>
  <c r="AU94" i="27"/>
  <c r="AU93" i="27"/>
  <c r="AU92" i="27"/>
  <c r="AU91" i="27"/>
  <c r="AU90" i="27"/>
  <c r="AU89" i="27"/>
  <c r="AU88" i="27"/>
  <c r="AR99" i="27"/>
  <c r="AR98" i="27"/>
  <c r="AR97" i="27"/>
  <c r="AR96" i="27"/>
  <c r="AR95" i="27"/>
  <c r="AR94" i="27"/>
  <c r="AR93" i="27"/>
  <c r="AR92" i="27"/>
  <c r="AR91" i="27"/>
  <c r="AR90" i="27"/>
  <c r="AR89" i="27"/>
  <c r="AR88" i="27"/>
  <c r="AN99" i="27"/>
  <c r="AN98" i="27"/>
  <c r="AN97" i="27"/>
  <c r="AN96" i="27"/>
  <c r="AN95" i="27"/>
  <c r="AN94" i="27"/>
  <c r="AN93" i="27"/>
  <c r="AN92" i="27"/>
  <c r="AN91" i="27"/>
  <c r="AN90" i="27"/>
  <c r="AN89" i="27"/>
  <c r="AN88" i="27"/>
  <c r="AK99" i="27"/>
  <c r="AK98" i="27"/>
  <c r="AK97" i="27"/>
  <c r="AK96" i="27"/>
  <c r="AK95" i="27"/>
  <c r="AK94" i="27"/>
  <c r="AK93" i="27"/>
  <c r="AK92" i="27"/>
  <c r="AK91" i="27"/>
  <c r="AK90" i="27"/>
  <c r="AK89" i="27"/>
  <c r="AK88" i="27"/>
  <c r="AH99" i="27"/>
  <c r="AH98" i="27"/>
  <c r="AH97" i="27"/>
  <c r="AH96" i="27"/>
  <c r="AH95" i="27"/>
  <c r="AH94" i="27"/>
  <c r="AH93" i="27"/>
  <c r="AH92" i="27"/>
  <c r="AH91" i="27"/>
  <c r="AH90" i="27"/>
  <c r="AH89" i="27"/>
  <c r="AH88" i="27"/>
  <c r="AE99" i="27"/>
  <c r="AE98" i="27"/>
  <c r="AE97" i="27"/>
  <c r="AE96" i="27"/>
  <c r="AE95" i="27"/>
  <c r="AE94" i="27"/>
  <c r="AE93" i="27"/>
  <c r="AE92" i="27"/>
  <c r="AE91" i="27"/>
  <c r="AE90" i="27"/>
  <c r="AE89" i="27"/>
  <c r="AE88" i="27"/>
  <c r="AB99" i="27"/>
  <c r="AB98" i="27"/>
  <c r="AB97" i="27"/>
  <c r="AB96" i="27"/>
  <c r="AB95" i="27"/>
  <c r="AB94" i="27"/>
  <c r="AB93" i="27"/>
  <c r="AB92" i="27"/>
  <c r="AB91" i="27"/>
  <c r="AB90" i="27"/>
  <c r="AB89" i="27"/>
  <c r="AB88" i="27"/>
  <c r="Y99" i="27"/>
  <c r="Y98" i="27"/>
  <c r="Y97" i="27"/>
  <c r="Y96" i="27"/>
  <c r="Y95" i="27"/>
  <c r="Y94" i="27"/>
  <c r="Y93" i="27"/>
  <c r="Y92" i="27"/>
  <c r="Y91" i="27"/>
  <c r="Y90" i="27"/>
  <c r="Y89" i="27"/>
  <c r="Y88" i="27"/>
  <c r="U99" i="27"/>
  <c r="U98" i="27"/>
  <c r="U97" i="27"/>
  <c r="U96" i="27"/>
  <c r="U95" i="27"/>
  <c r="U94" i="27"/>
  <c r="U93" i="27"/>
  <c r="U92" i="27"/>
  <c r="U91" i="27"/>
  <c r="U90" i="27"/>
  <c r="U89" i="27"/>
  <c r="U88" i="27"/>
  <c r="R99" i="27"/>
  <c r="R98" i="27"/>
  <c r="R97" i="27"/>
  <c r="R96" i="27"/>
  <c r="R95" i="27"/>
  <c r="R94" i="27"/>
  <c r="R93" i="27"/>
  <c r="R92" i="27"/>
  <c r="R91" i="27"/>
  <c r="R90" i="27"/>
  <c r="R89" i="27"/>
  <c r="R88" i="27"/>
  <c r="N99" i="27"/>
  <c r="N98" i="27"/>
  <c r="N97" i="27"/>
  <c r="N96" i="27"/>
  <c r="N95" i="27"/>
  <c r="N94" i="27"/>
  <c r="N93" i="27"/>
  <c r="N92" i="27"/>
  <c r="N91" i="27"/>
  <c r="N90" i="27"/>
  <c r="N89" i="27"/>
  <c r="N88" i="27"/>
  <c r="K99" i="27"/>
  <c r="K98" i="27"/>
  <c r="K97" i="27"/>
  <c r="K96" i="27"/>
  <c r="K95" i="27"/>
  <c r="K94" i="27"/>
  <c r="K93" i="27"/>
  <c r="K92" i="27"/>
  <c r="K91" i="27"/>
  <c r="K90" i="27"/>
  <c r="K89" i="27"/>
  <c r="K88" i="27"/>
  <c r="H99" i="27"/>
  <c r="H98" i="27"/>
  <c r="H97" i="27"/>
  <c r="H96" i="27"/>
  <c r="H95" i="27"/>
  <c r="H94" i="27"/>
  <c r="H93" i="27"/>
  <c r="H92" i="27"/>
  <c r="H91" i="27"/>
  <c r="H90" i="27"/>
  <c r="H89" i="27"/>
  <c r="H88" i="27"/>
  <c r="E99" i="27"/>
  <c r="E98" i="27"/>
  <c r="E97" i="27"/>
  <c r="E96" i="27"/>
  <c r="E95" i="27"/>
  <c r="E94" i="27"/>
  <c r="E93" i="27"/>
  <c r="E92" i="27"/>
  <c r="E91" i="27"/>
  <c r="E90" i="27"/>
  <c r="E89" i="27"/>
  <c r="E88" i="27"/>
  <c r="G47" i="30"/>
  <c r="M46" i="30"/>
  <c r="F46" i="30"/>
  <c r="F45" i="30"/>
  <c r="M45" i="30" s="1"/>
  <c r="M44" i="30"/>
  <c r="F44" i="30"/>
  <c r="F43" i="30"/>
  <c r="M43" i="30" s="1"/>
  <c r="M42" i="30"/>
  <c r="F42" i="30"/>
  <c r="F41" i="30"/>
  <c r="M41" i="30" s="1"/>
  <c r="M40" i="30"/>
  <c r="F40" i="30"/>
  <c r="F39" i="30"/>
  <c r="M39" i="30" s="1"/>
  <c r="M38" i="30"/>
  <c r="F38" i="30"/>
  <c r="F37" i="30"/>
  <c r="M37" i="30" s="1"/>
  <c r="M36" i="30"/>
  <c r="F36" i="30"/>
  <c r="F35" i="30"/>
  <c r="M35" i="30" s="1"/>
  <c r="M34" i="30"/>
  <c r="F34" i="30"/>
  <c r="F33" i="30"/>
  <c r="M33" i="30" s="1"/>
  <c r="M32" i="30"/>
  <c r="F32" i="30"/>
  <c r="F31" i="30"/>
  <c r="M31" i="30" s="1"/>
  <c r="M30" i="30"/>
  <c r="F30" i="30"/>
  <c r="F29" i="30"/>
  <c r="M29" i="30" s="1"/>
  <c r="M28" i="30"/>
  <c r="F28" i="30"/>
  <c r="F27" i="30"/>
  <c r="M27" i="30" s="1"/>
  <c r="M47" i="30" s="1"/>
  <c r="L23" i="30"/>
  <c r="B17" i="30"/>
  <c r="B15" i="30"/>
  <c r="F47" i="30" l="1"/>
  <c r="AX86" i="27"/>
  <c r="AP85" i="27"/>
  <c r="AM85" i="27"/>
  <c r="AJ85" i="27"/>
  <c r="AG85" i="27"/>
  <c r="T85" i="27"/>
  <c r="M85" i="27"/>
  <c r="AP84" i="27"/>
  <c r="AM84" i="27"/>
  <c r="AG84" i="27"/>
  <c r="T84" i="27"/>
  <c r="M84" i="27"/>
  <c r="AP83" i="27"/>
  <c r="AM83" i="27"/>
  <c r="AJ83" i="27"/>
  <c r="AG83" i="27"/>
  <c r="T83" i="27"/>
  <c r="M83" i="27"/>
  <c r="AP82" i="27"/>
  <c r="AM82" i="27"/>
  <c r="AG82" i="27"/>
  <c r="T82" i="27"/>
  <c r="M82" i="27"/>
  <c r="AP81" i="27"/>
  <c r="AM81" i="27"/>
  <c r="AJ81" i="27"/>
  <c r="AG81" i="27"/>
  <c r="T81" i="27"/>
  <c r="M81" i="27"/>
  <c r="AP80" i="27"/>
  <c r="AM80" i="27"/>
  <c r="AG80" i="27"/>
  <c r="M80" i="27"/>
  <c r="AP79" i="27"/>
  <c r="AM79" i="27"/>
  <c r="AJ79" i="27"/>
  <c r="AG79" i="27"/>
  <c r="T79" i="27"/>
  <c r="M79" i="27"/>
  <c r="AX78" i="27"/>
  <c r="AP77" i="27"/>
  <c r="AM77" i="27"/>
  <c r="AJ77" i="27"/>
  <c r="AG77" i="27"/>
  <c r="T77" i="27"/>
  <c r="M77" i="27"/>
  <c r="AT76" i="27"/>
  <c r="AP76" i="27"/>
  <c r="AM76" i="27"/>
  <c r="AG76" i="27"/>
  <c r="T76" i="27"/>
  <c r="M76" i="27"/>
  <c r="AT75" i="27"/>
  <c r="AP75" i="27"/>
  <c r="AM75" i="27"/>
  <c r="AJ75" i="27"/>
  <c r="AG75" i="27"/>
  <c r="T75" i="27"/>
  <c r="M75" i="27"/>
  <c r="AP74" i="27"/>
  <c r="AM74" i="27"/>
  <c r="AG74" i="27"/>
  <c r="T74" i="27"/>
  <c r="M74" i="27"/>
  <c r="AP71" i="27"/>
  <c r="AM71" i="27"/>
  <c r="AJ71" i="27"/>
  <c r="AG71" i="27"/>
  <c r="T71" i="27"/>
  <c r="M71" i="27"/>
  <c r="AP70" i="27"/>
  <c r="AM70" i="27"/>
  <c r="AG70" i="27"/>
  <c r="T70" i="27"/>
  <c r="M70" i="27"/>
  <c r="AP69" i="27"/>
  <c r="AM69" i="27"/>
  <c r="AJ69" i="27"/>
  <c r="AG69" i="27"/>
  <c r="T69" i="27"/>
  <c r="M69" i="27"/>
  <c r="AX68" i="27"/>
  <c r="AX67" i="27"/>
  <c r="AX66" i="27"/>
  <c r="AX65" i="27"/>
  <c r="AX64" i="27"/>
  <c r="AX63" i="27"/>
  <c r="AP62" i="27"/>
  <c r="AM62" i="27"/>
  <c r="AG62" i="27"/>
  <c r="T62" i="27"/>
  <c r="M62" i="27"/>
  <c r="AP61" i="27"/>
  <c r="AM61" i="27"/>
  <c r="AJ61" i="27"/>
  <c r="AG61" i="27"/>
  <c r="T61" i="27"/>
  <c r="M61" i="27"/>
  <c r="AP60" i="27"/>
  <c r="AM60" i="27"/>
  <c r="AG60" i="27"/>
  <c r="T60" i="27"/>
  <c r="M60" i="27"/>
  <c r="AP59" i="27"/>
  <c r="AM59" i="27"/>
  <c r="AJ59" i="27"/>
  <c r="AG59" i="27"/>
  <c r="T59" i="27"/>
  <c r="M59" i="27"/>
  <c r="AP56" i="27"/>
  <c r="AM56" i="27"/>
  <c r="AG56" i="27"/>
  <c r="T56" i="27"/>
  <c r="M56" i="27"/>
  <c r="AP55" i="27"/>
  <c r="AM55" i="27"/>
  <c r="AJ55" i="27"/>
  <c r="AG55" i="27"/>
  <c r="T55" i="27"/>
  <c r="M55" i="27"/>
  <c r="AP54" i="27"/>
  <c r="AM54" i="27"/>
  <c r="AG54" i="27"/>
  <c r="T54" i="27"/>
  <c r="M54" i="27"/>
  <c r="AP53" i="27"/>
  <c r="AM53" i="27"/>
  <c r="AJ53" i="27"/>
  <c r="AG53" i="27"/>
  <c r="T53" i="27"/>
  <c r="M53" i="27"/>
  <c r="AX53" i="27" s="1"/>
  <c r="AP52" i="27"/>
  <c r="AM52" i="27"/>
  <c r="AG52" i="27"/>
  <c r="T52" i="27"/>
  <c r="M52" i="27"/>
  <c r="AX51" i="27"/>
  <c r="AX50" i="27"/>
  <c r="AP49" i="27"/>
  <c r="AM49" i="27"/>
  <c r="AJ49" i="27"/>
  <c r="AG49" i="27"/>
  <c r="T49" i="27"/>
  <c r="M49" i="27"/>
  <c r="AP48" i="27"/>
  <c r="AM48" i="27"/>
  <c r="AG48" i="27"/>
  <c r="T48" i="27"/>
  <c r="M48" i="27"/>
  <c r="AP47" i="27"/>
  <c r="AM47" i="27"/>
  <c r="AJ47" i="27"/>
  <c r="AG47" i="27"/>
  <c r="T47" i="27"/>
  <c r="M47" i="27"/>
  <c r="AX47" i="27" s="1"/>
  <c r="AP46" i="27"/>
  <c r="AM46" i="27"/>
  <c r="AG46" i="27"/>
  <c r="T46" i="27"/>
  <c r="M46" i="27"/>
  <c r="AT45" i="27"/>
  <c r="AP45" i="27"/>
  <c r="AM45" i="27"/>
  <c r="AJ45" i="27"/>
  <c r="AG45" i="27"/>
  <c r="T45" i="27"/>
  <c r="M45" i="27"/>
  <c r="AX45" i="27" s="1"/>
  <c r="AT44" i="27"/>
  <c r="AP44" i="27"/>
  <c r="AM44" i="27"/>
  <c r="AG44" i="27"/>
  <c r="T44" i="27"/>
  <c r="M44" i="27"/>
  <c r="AX41" i="27"/>
  <c r="AX40" i="27"/>
  <c r="AP39" i="27"/>
  <c r="AM39" i="27"/>
  <c r="AJ39" i="27"/>
  <c r="AG39" i="27"/>
  <c r="T39" i="27"/>
  <c r="M39" i="27"/>
  <c r="AP38" i="27"/>
  <c r="AM38" i="27"/>
  <c r="AG38" i="27"/>
  <c r="T38" i="27"/>
  <c r="M38" i="27"/>
  <c r="AP37" i="27"/>
  <c r="AM37" i="27"/>
  <c r="AJ37" i="27"/>
  <c r="AG37" i="27"/>
  <c r="T37" i="27"/>
  <c r="M37" i="27"/>
  <c r="AP36" i="27"/>
  <c r="AM36" i="27"/>
  <c r="AG36" i="27"/>
  <c r="T36" i="27"/>
  <c r="M36" i="27"/>
  <c r="AP35" i="27"/>
  <c r="AM35" i="27"/>
  <c r="AJ35" i="27"/>
  <c r="AG35" i="27"/>
  <c r="T35" i="27"/>
  <c r="M35" i="27"/>
  <c r="AX34" i="27"/>
  <c r="AP33" i="27"/>
  <c r="AM33" i="27"/>
  <c r="AJ33" i="27"/>
  <c r="AG33" i="27"/>
  <c r="T33" i="27"/>
  <c r="M33" i="27"/>
  <c r="AP32" i="27"/>
  <c r="AM32" i="27"/>
  <c r="AG32" i="27"/>
  <c r="T32" i="27"/>
  <c r="M32" i="27"/>
  <c r="AP31" i="27"/>
  <c r="AM31" i="27"/>
  <c r="AJ31" i="27"/>
  <c r="AG31" i="27"/>
  <c r="T31" i="27"/>
  <c r="M31" i="27"/>
  <c r="AP30" i="27"/>
  <c r="AM30" i="27"/>
  <c r="AG30" i="27"/>
  <c r="T30" i="27"/>
  <c r="M30" i="27"/>
  <c r="AP29" i="27"/>
  <c r="AM29" i="27"/>
  <c r="AJ29" i="27"/>
  <c r="AG29" i="27"/>
  <c r="AX28" i="27"/>
  <c r="Z19" i="27"/>
  <c r="Z20" i="27" s="1"/>
  <c r="W18" i="27"/>
  <c r="Z14" i="27"/>
  <c r="W14" i="27" s="1"/>
  <c r="W13" i="27"/>
  <c r="Z12" i="27"/>
  <c r="W12" i="27" s="1"/>
  <c r="W11" i="27"/>
  <c r="W9" i="27"/>
  <c r="AX1" i="27"/>
  <c r="AX29" i="27" l="1"/>
  <c r="AX54" i="27"/>
  <c r="N100" i="27"/>
  <c r="AB100" i="27"/>
  <c r="AN100" i="27"/>
  <c r="AX30" i="27"/>
  <c r="AX31" i="27"/>
  <c r="AX55" i="27"/>
  <c r="AX59" i="27"/>
  <c r="AX69" i="27"/>
  <c r="AX74" i="27"/>
  <c r="AX83" i="27"/>
  <c r="E100" i="27"/>
  <c r="AE100" i="27"/>
  <c r="AX89" i="27"/>
  <c r="AX93" i="27"/>
  <c r="T11" i="27" s="1"/>
  <c r="AX94" i="27"/>
  <c r="T12" i="27" s="1"/>
  <c r="AX96" i="27"/>
  <c r="AX97" i="27"/>
  <c r="T20" i="27" s="1"/>
  <c r="AX98" i="27"/>
  <c r="T21" i="27" s="1"/>
  <c r="AX32" i="27"/>
  <c r="AX35" i="27"/>
  <c r="AX60" i="27"/>
  <c r="AX62" i="27"/>
  <c r="AX70" i="27"/>
  <c r="AX75" i="27"/>
  <c r="AX79" i="27"/>
  <c r="AX82" i="27"/>
  <c r="AX84" i="27"/>
  <c r="AX88" i="27"/>
  <c r="T18" i="27" s="1"/>
  <c r="U100" i="27"/>
  <c r="AH100" i="27"/>
  <c r="AU100" i="27"/>
  <c r="AX92" i="27"/>
  <c r="T13" i="27" s="1"/>
  <c r="AX33" i="27"/>
  <c r="AX39" i="27"/>
  <c r="AX61" i="27"/>
  <c r="AX71" i="27"/>
  <c r="AX76" i="27"/>
  <c r="AX77" i="27"/>
  <c r="AX85" i="27"/>
  <c r="AK100" i="27"/>
  <c r="R100" i="27"/>
  <c r="V100" i="27" s="1"/>
  <c r="AX91" i="27"/>
  <c r="T14" i="27" s="1"/>
  <c r="AX95" i="27"/>
  <c r="AX99" i="27"/>
  <c r="T9" i="27" s="1"/>
  <c r="AX90" i="27"/>
  <c r="AX36" i="27"/>
  <c r="AX38" i="27"/>
  <c r="AX56" i="27"/>
  <c r="K100" i="27"/>
  <c r="Y100" i="27"/>
  <c r="AR100" i="27"/>
  <c r="AV100" i="27" s="1"/>
  <c r="AQ14" i="27" s="1"/>
  <c r="AX37" i="27"/>
  <c r="AX44" i="27"/>
  <c r="AX46" i="27"/>
  <c r="AX48" i="27"/>
  <c r="AY42" i="27" s="1"/>
  <c r="AX49" i="27"/>
  <c r="AX52" i="27"/>
  <c r="AX80" i="27"/>
  <c r="AX81" i="27"/>
  <c r="Z21" i="27"/>
  <c r="W21" i="27" s="1"/>
  <c r="W20" i="27"/>
  <c r="Z15" i="27"/>
  <c r="W19" i="27"/>
  <c r="T19" i="27" s="1"/>
  <c r="H100" i="27"/>
  <c r="AO100" i="27" l="1"/>
  <c r="AY72" i="27"/>
  <c r="AY57" i="27"/>
  <c r="O100" i="27"/>
  <c r="AQ13" i="27"/>
  <c r="AQ16" i="27" s="1"/>
  <c r="AX24" i="27"/>
  <c r="X22" i="27"/>
  <c r="AY28" i="27"/>
  <c r="Z16" i="27"/>
  <c r="W15" i="27"/>
  <c r="T15" i="27" s="1"/>
  <c r="Y22" i="27"/>
  <c r="AX100" i="27" l="1"/>
  <c r="AX101" i="27" s="1"/>
  <c r="Z17" i="27"/>
  <c r="W17" i="27" s="1"/>
  <c r="T17" i="27" s="1"/>
  <c r="W16" i="27"/>
  <c r="T16" i="27" s="1"/>
  <c r="T22" i="27" l="1"/>
</calcChain>
</file>

<file path=xl/sharedStrings.xml><?xml version="1.0" encoding="utf-8"?>
<sst xmlns="http://schemas.openxmlformats.org/spreadsheetml/2006/main" count="637" uniqueCount="169">
  <si>
    <t>Bemerkungen</t>
  </si>
  <si>
    <t>Legende:</t>
  </si>
  <si>
    <t>Trainer</t>
  </si>
  <si>
    <t>€/45min.</t>
  </si>
  <si>
    <t>Eine Trainingseinheit entspricht 45 min. (inkl. Matten Auf-/ Abbau)</t>
  </si>
  <si>
    <t>1. Quartal</t>
  </si>
  <si>
    <t>Dienstag</t>
  </si>
  <si>
    <t>Mittwoch</t>
  </si>
  <si>
    <t>19:30-21:00</t>
  </si>
  <si>
    <t>Freitag</t>
  </si>
  <si>
    <t>Samstag</t>
  </si>
  <si>
    <t>KW</t>
  </si>
  <si>
    <t>Datum</t>
  </si>
  <si>
    <t>P</t>
  </si>
  <si>
    <t>GP</t>
  </si>
  <si>
    <t xml:space="preserve"> Weihnachten / Silvester</t>
  </si>
  <si>
    <t xml:space="preserve"> Winterferien</t>
  </si>
  <si>
    <t>2. Quartal</t>
  </si>
  <si>
    <t xml:space="preserve"> Osterferien</t>
  </si>
  <si>
    <t xml:space="preserve"> Pfingstferien</t>
  </si>
  <si>
    <t>3. Quartal</t>
  </si>
  <si>
    <t xml:space="preserve"> Sommerferien</t>
  </si>
  <si>
    <t>4. Quartal</t>
  </si>
  <si>
    <t xml:space="preserve"> Herbstferien</t>
  </si>
  <si>
    <t>Summe</t>
  </si>
  <si>
    <t xml:space="preserve"> Klärung in Arbeit</t>
  </si>
  <si>
    <t>Min.</t>
  </si>
  <si>
    <t>€ Min.</t>
  </si>
  <si>
    <t>Einh./a</t>
  </si>
  <si>
    <t xml:space="preserve">Stand: </t>
  </si>
  <si>
    <t>Kürzel</t>
  </si>
  <si>
    <r>
      <t xml:space="preserve"> </t>
    </r>
    <r>
      <rPr>
        <sz val="8"/>
        <color rgb="FFFF0000"/>
        <rFont val="Arial"/>
        <family val="2"/>
      </rPr>
      <t xml:space="preserve">€ / 45 Min. </t>
    </r>
    <r>
      <rPr>
        <b/>
        <sz val="8"/>
        <color rgb="FFFF0000"/>
        <rFont val="Arial"/>
        <family val="2"/>
      </rPr>
      <t xml:space="preserve">(Stellschrauben) </t>
    </r>
  </si>
  <si>
    <t>montags bis freitags</t>
  </si>
  <si>
    <t>samstag/sonntags und Ferien</t>
  </si>
  <si>
    <t>für Veranstaltungen mit zahlenden Zuschauern</t>
  </si>
  <si>
    <t>€ / 60min.</t>
  </si>
  <si>
    <t>Turnhallen-Entgeld (Sportamt)</t>
  </si>
  <si>
    <t>Festlegungen</t>
  </si>
  <si>
    <t>€ / Jahr</t>
  </si>
  <si>
    <t>Nutzung im Verein</t>
  </si>
  <si>
    <t>Trainer-Kostenverteilung</t>
  </si>
  <si>
    <t>Min. / Jahr</t>
  </si>
  <si>
    <t xml:space="preserve"> Änderung</t>
  </si>
  <si>
    <t xml:space="preserve"> KYU-Prüfung</t>
  </si>
  <si>
    <t xml:space="preserve"> Trainerabrechnung</t>
  </si>
  <si>
    <t>Summe 2015</t>
  </si>
  <si>
    <t>JUDOKAN Aschaffenburg e.V.</t>
  </si>
  <si>
    <t xml:space="preserve"> Trainer (Intern/ JUDOKAN Aschaffenburg e.V.)</t>
  </si>
  <si>
    <t>Abrechnung</t>
  </si>
  <si>
    <t>17:00-18:30</t>
  </si>
  <si>
    <t>18:30-20:00</t>
  </si>
  <si>
    <t>20:00-21:30</t>
  </si>
  <si>
    <t>Judo-Trainerabrechnung 2016</t>
  </si>
  <si>
    <t>Trainer (JUDOKAN Aschaffenburg e.V.)</t>
  </si>
  <si>
    <t>Veranstaltungen mit zahlenden Zuschauern</t>
  </si>
  <si>
    <t xml:space="preserve"> Ergebnisübertragung, Haushaltsplan 2016</t>
  </si>
  <si>
    <t>Summe 2016</t>
  </si>
  <si>
    <t>18:00-19:30</t>
  </si>
  <si>
    <t>15:30-17:00</t>
  </si>
  <si>
    <t>09:00-12:00</t>
  </si>
  <si>
    <t>www.judo-in-aschaffenburg.de</t>
  </si>
  <si>
    <r>
      <rPr>
        <sz val="8"/>
        <rFont val="Arial"/>
        <family val="2"/>
      </rPr>
      <t>Ausgefüllte Abrechnung bitte postwendend an Vereinsanschrift, oder als E-Mail an:</t>
    </r>
    <r>
      <rPr>
        <sz val="8"/>
        <color indexed="12"/>
        <rFont val="Arial"/>
        <family val="2"/>
      </rPr>
      <t xml:space="preserve"> info@judo-in-aschaffenburg.de</t>
    </r>
  </si>
  <si>
    <t>01. Okt. - 31. Dez.</t>
  </si>
  <si>
    <t xml:space="preserve"> Zuschuss- und Gebührenordnung</t>
  </si>
  <si>
    <t>€/ ...</t>
  </si>
  <si>
    <t>Straße</t>
  </si>
  <si>
    <t>PLZ, Ort</t>
  </si>
  <si>
    <t>Jahr</t>
  </si>
  <si>
    <t>Zeitraum/ Quartal</t>
  </si>
  <si>
    <r>
      <t xml:space="preserve"> WK-B, Wettkampfbetreuer</t>
    </r>
    <r>
      <rPr>
        <sz val="8"/>
        <rFont val="Arial"/>
        <family val="2"/>
      </rPr>
      <t>, inkl. Fahrtkosten</t>
    </r>
  </si>
  <si>
    <t>*</t>
  </si>
  <si>
    <r>
      <t xml:space="preserve"> VP-12, Verpflegungspauschale</t>
    </r>
    <r>
      <rPr>
        <sz val="8"/>
        <rFont val="Arial"/>
        <family val="2"/>
      </rPr>
      <t xml:space="preserve"> ( 8-24 Std.)</t>
    </r>
  </si>
  <si>
    <t>Name 1</t>
  </si>
  <si>
    <t>Straße 1</t>
  </si>
  <si>
    <t>PLZ, Ort 1</t>
  </si>
  <si>
    <t>Name, Vorname</t>
  </si>
  <si>
    <r>
      <t xml:space="preserve"> VP-24, Verpflegungspauschale</t>
    </r>
    <r>
      <rPr>
        <sz val="8"/>
        <rFont val="Arial"/>
        <family val="2"/>
      </rPr>
      <t xml:space="preserve"> ( mind. 24 Std.)</t>
    </r>
  </si>
  <si>
    <t>Name 2</t>
  </si>
  <si>
    <t>Straße 2</t>
  </si>
  <si>
    <t>PLZ, Ort 2</t>
  </si>
  <si>
    <t xml:space="preserve"> ÜB-P, Übernachtungspauschale</t>
  </si>
  <si>
    <t>Name 3</t>
  </si>
  <si>
    <t>Straße 3</t>
  </si>
  <si>
    <t>PLZ, Ort 3</t>
  </si>
  <si>
    <t xml:space="preserve"> Fahrkosten </t>
  </si>
  <si>
    <t>Name 4</t>
  </si>
  <si>
    <t>Straße 4</t>
  </si>
  <si>
    <t>PLZ, Ort 4</t>
  </si>
  <si>
    <t xml:space="preserve"> Übungsleiter/ Trainer</t>
  </si>
  <si>
    <t>€/ 45min.</t>
  </si>
  <si>
    <t>Name 5</t>
  </si>
  <si>
    <t>Straße 5</t>
  </si>
  <si>
    <t>PLZ, Ort 5</t>
  </si>
  <si>
    <r>
      <t xml:space="preserve"> Grundlagenausbildung</t>
    </r>
    <r>
      <rPr>
        <sz val="8"/>
        <rFont val="Arial"/>
        <family val="2"/>
      </rPr>
      <t xml:space="preserve"> / Trainerassistent (Judoka &gt; 16J.)</t>
    </r>
  </si>
  <si>
    <t>Name 6</t>
  </si>
  <si>
    <t>Straße 6</t>
  </si>
  <si>
    <t>PLZ, Ort 6</t>
  </si>
  <si>
    <r>
      <rPr>
        <b/>
        <sz val="8"/>
        <rFont val="Arial"/>
        <family val="2"/>
      </rPr>
      <t xml:space="preserve"> Übungsleiter</t>
    </r>
    <r>
      <rPr>
        <sz val="8"/>
        <rFont val="Arial"/>
        <family val="2"/>
      </rPr>
      <t>-Lizenz (1. DAN od. Kampfrichter)</t>
    </r>
  </si>
  <si>
    <r>
      <rPr>
        <b/>
        <sz val="8"/>
        <rFont val="Arial"/>
        <family val="2"/>
      </rPr>
      <t xml:space="preserve"> Trainer</t>
    </r>
    <r>
      <rPr>
        <sz val="8"/>
        <rFont val="Arial"/>
        <family val="2"/>
      </rPr>
      <t>-Lizenz C,B,A v. BLSV/ DOSB (≥ 3.DAN)</t>
    </r>
  </si>
  <si>
    <t>Ergänzende Angaben</t>
  </si>
  <si>
    <t>Bitte nur "gelb markierte Felder" ausfüllen!</t>
  </si>
  <si>
    <t>Pos.</t>
  </si>
  <si>
    <t>Uhrzeit</t>
  </si>
  <si>
    <t>Training</t>
  </si>
  <si>
    <r>
      <t>An-/ Abfahrt</t>
    </r>
    <r>
      <rPr>
        <b/>
        <sz val="8"/>
        <rFont val="Arial"/>
        <family val="2"/>
      </rPr>
      <t/>
    </r>
  </si>
  <si>
    <t>WK-B</t>
  </si>
  <si>
    <t>VP-12</t>
  </si>
  <si>
    <t>VP-24</t>
  </si>
  <si>
    <t>ÜB-P</t>
  </si>
  <si>
    <r>
      <t>Bemerkung</t>
    </r>
    <r>
      <rPr>
        <sz val="8"/>
        <rFont val="Arial"/>
        <family val="2"/>
      </rPr>
      <t xml:space="preserve">                                                            (z.B. Vertretung für)</t>
    </r>
  </si>
  <si>
    <t>Euro</t>
  </si>
  <si>
    <t>Trainingszeiten</t>
  </si>
  <si>
    <t>Beginn</t>
  </si>
  <si>
    <t>Ende</t>
  </si>
  <si>
    <t>in Min.</t>
  </si>
  <si>
    <t>∑ ≥ 50km</t>
  </si>
  <si>
    <t>Start</t>
  </si>
  <si>
    <t>01. Jan. - 31. März</t>
  </si>
  <si>
    <t>1</t>
  </si>
  <si>
    <t>Beispiel</t>
  </si>
  <si>
    <t>01. April - 30. Juni</t>
  </si>
  <si>
    <t>2</t>
  </si>
  <si>
    <t>Sa.</t>
  </si>
  <si>
    <t>180 min.</t>
  </si>
  <si>
    <t>01. Juli - 30. Sep.</t>
  </si>
  <si>
    <t>3</t>
  </si>
  <si>
    <t>Fr.</t>
  </si>
  <si>
    <t>90 min.</t>
  </si>
  <si>
    <t>4</t>
  </si>
  <si>
    <t>5</t>
  </si>
  <si>
    <t>Di.</t>
  </si>
  <si>
    <t>6</t>
  </si>
  <si>
    <t>Mi.</t>
  </si>
  <si>
    <t>7</t>
  </si>
  <si>
    <t>8</t>
  </si>
  <si>
    <t>9</t>
  </si>
  <si>
    <t>10</t>
  </si>
  <si>
    <t>Änderungen der Vorgaben:</t>
  </si>
  <si>
    <t>11</t>
  </si>
  <si>
    <t>Excel "Blatt schützen" aufheben!</t>
  </si>
  <si>
    <t>12</t>
  </si>
  <si>
    <t>Excel Zellen-/ Spalten "Verbinden und zentrieren" aufheben!</t>
  </si>
  <si>
    <t>13</t>
  </si>
  <si>
    <r>
      <rPr>
        <sz val="12"/>
        <color indexed="23"/>
        <rFont val="Arial"/>
        <family val="2"/>
      </rPr>
      <t>→ Excel-Pfad: Daten/Datenüberprüfung/ Zulassen: (Liste)+ Quelle: (Zeilen-/Spaltenbereich markieren)</t>
    </r>
  </si>
  <si>
    <t>14</t>
  </si>
  <si>
    <t>15</t>
  </si>
  <si>
    <t>Verstecken der Vorgaben:</t>
  </si>
  <si>
    <t>16</t>
  </si>
  <si>
    <t>Excel Spalten markieren "Home/Cells/Format/Hinde Columns"!</t>
  </si>
  <si>
    <t>17</t>
  </si>
  <si>
    <t>Alles in Excel markieren "Home/Cells/Format/ unhide Columns" = aufheben!</t>
  </si>
  <si>
    <t>18</t>
  </si>
  <si>
    <t>19</t>
  </si>
  <si>
    <t>20</t>
  </si>
  <si>
    <t>Summe (Überweisung):</t>
  </si>
  <si>
    <t>Unterschrift (1.Vorsitzender)</t>
  </si>
  <si>
    <t>A1</t>
  </si>
  <si>
    <t>B1</t>
  </si>
  <si>
    <t>B2</t>
  </si>
  <si>
    <t>C1</t>
  </si>
  <si>
    <t>C2</t>
  </si>
  <si>
    <t>C3</t>
  </si>
  <si>
    <t>C4</t>
  </si>
  <si>
    <t>C5</t>
  </si>
  <si>
    <t>D1</t>
  </si>
  <si>
    <t>D2</t>
  </si>
  <si>
    <t>D3</t>
  </si>
  <si>
    <t>D4</t>
  </si>
  <si>
    <t xml:space="preserve"> Trainer (Extern/ Verein...)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</si>
</sst>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0.00\ &quot;€&quot;"/>
    <numFmt numFmtId="165" formatCode="0.00\ &quot;Einheiten&quot;"/>
    <numFmt numFmtId="166" formatCode="dd/mm/yy;@"/>
    <numFmt numFmtId="167" formatCode="d/m/yy;@"/>
    <numFmt numFmtId="168" formatCode="&quot;PH&quot;\ 0.00\ &quot;€&quot;"/>
    <numFmt numFmtId="169" formatCode="&quot;TH&quot;\ 0.00\ &quot;€&quot;"/>
    <numFmt numFmtId="170" formatCode="&quot;AJ&quot;\ 0.00\ &quot;€&quot;"/>
    <numFmt numFmtId="171" formatCode="&quot;Min./a&quot;\ 0.00"/>
    <numFmt numFmtId="172" formatCode="\ &quot;Std./a&quot;\ 0.00"/>
    <numFmt numFmtId="173" formatCode="0.00\ &quot;€/Tag &quot;"/>
    <numFmt numFmtId="174" formatCode="0.00\ &quot;€/km &quot;"/>
    <numFmt numFmtId="175" formatCode="0.00\ &quot;€ &quot;"/>
    <numFmt numFmtId="176" formatCode="&quot;Stand&quot;\ dd/mm/yyyy"/>
    <numFmt numFmtId="177" formatCode="[$-407]d/\ mmm/;@"/>
    <numFmt numFmtId="178" formatCode="h:mm;@"/>
    <numFmt numFmtId="179" formatCode="0\ &quot;Min.&quot;"/>
    <numFmt numFmtId="180" formatCode="0.00\ &quot;Std.&quot;"/>
    <numFmt numFmtId="181" formatCode="0\ &quot;km&quot;"/>
  </numFmts>
  <fonts count="52" x14ac:knownFonts="1">
    <font>
      <sz val="11"/>
      <color theme="1"/>
      <name val="Calibri"/>
      <family val="2"/>
      <scheme val="minor"/>
    </font>
    <font>
      <b/>
      <sz val="6"/>
      <color theme="1"/>
      <name val="Arial"/>
      <family val="2"/>
    </font>
    <font>
      <sz val="6"/>
      <color theme="1"/>
      <name val="Arial"/>
      <family val="2"/>
    </font>
    <font>
      <sz val="6"/>
      <color rgb="FFFF0000"/>
      <name val="Arial"/>
      <family val="2"/>
    </font>
    <font>
      <sz val="6"/>
      <color theme="1"/>
      <name val="Calibri"/>
      <family val="2"/>
      <scheme val="minor"/>
    </font>
    <font>
      <sz val="6"/>
      <name val="Arial"/>
      <family val="2"/>
    </font>
    <font>
      <sz val="8"/>
      <name val="Arial"/>
      <family val="2"/>
    </font>
    <font>
      <sz val="10"/>
      <name val="Arial"/>
      <family val="2"/>
    </font>
    <font>
      <b/>
      <sz val="14"/>
      <color indexed="10"/>
      <name val="Arial"/>
      <family val="2"/>
    </font>
    <font>
      <i/>
      <sz val="10"/>
      <name val="Arial"/>
      <family val="2"/>
    </font>
    <font>
      <b/>
      <sz val="8"/>
      <name val="Arial"/>
      <family val="2"/>
    </font>
    <font>
      <b/>
      <sz val="10"/>
      <name val="Arial"/>
      <family val="2"/>
    </font>
    <font>
      <sz val="10"/>
      <color indexed="48"/>
      <name val="Arial"/>
      <family val="2"/>
    </font>
    <font>
      <sz val="7"/>
      <color theme="4"/>
      <name val="Arial"/>
      <family val="2"/>
    </font>
    <font>
      <b/>
      <sz val="10"/>
      <color rgb="FF0070C0"/>
      <name val="Arial"/>
      <family val="2"/>
    </font>
    <font>
      <b/>
      <sz val="10"/>
      <color rgb="FFFF0000"/>
      <name val="Arial"/>
      <family val="2"/>
    </font>
    <font>
      <b/>
      <sz val="8"/>
      <color indexed="10"/>
      <name val="Arial"/>
      <family val="2"/>
    </font>
    <font>
      <sz val="10"/>
      <color indexed="10"/>
      <name val="Arial"/>
      <family val="2"/>
    </font>
    <font>
      <sz val="10"/>
      <color rgb="FFFF0000"/>
      <name val="Arial"/>
      <family val="2"/>
    </font>
    <font>
      <sz val="8"/>
      <color indexed="10"/>
      <name val="Arial"/>
      <family val="2"/>
    </font>
    <font>
      <sz val="8"/>
      <color theme="1"/>
      <name val="Arial"/>
      <family val="2"/>
    </font>
    <font>
      <b/>
      <sz val="6"/>
      <name val="Arial"/>
      <family val="2"/>
    </font>
    <font>
      <sz val="8"/>
      <color rgb="FFFF0000"/>
      <name val="Arial"/>
      <family val="2"/>
    </font>
    <font>
      <b/>
      <sz val="6"/>
      <color theme="1"/>
      <name val="Calibri"/>
      <family val="2"/>
      <scheme val="minor"/>
    </font>
    <font>
      <b/>
      <sz val="8"/>
      <color theme="1"/>
      <name val="Arial"/>
      <family val="2"/>
    </font>
    <font>
      <b/>
      <sz val="8"/>
      <color rgb="FFFF0000"/>
      <name val="Arial"/>
      <family val="2"/>
    </font>
    <font>
      <sz val="10"/>
      <color theme="1"/>
      <name val="Calibri"/>
      <family val="2"/>
      <scheme val="minor"/>
    </font>
    <font>
      <sz val="9"/>
      <name val="Arial"/>
      <family val="2"/>
    </font>
    <font>
      <b/>
      <sz val="11"/>
      <name val="Arial"/>
      <family val="2"/>
    </font>
    <font>
      <b/>
      <sz val="14"/>
      <name val="Arial"/>
      <family val="2"/>
    </font>
    <font>
      <sz val="10"/>
      <name val="Arial"/>
      <family val="2"/>
    </font>
    <font>
      <sz val="10"/>
      <name val="Arial"/>
      <family val="2"/>
    </font>
    <font>
      <b/>
      <sz val="12"/>
      <name val="Arial"/>
      <family val="2"/>
    </font>
    <font>
      <b/>
      <sz val="16"/>
      <name val="Arial"/>
      <family val="2"/>
    </font>
    <font>
      <sz val="11"/>
      <color theme="1"/>
      <name val="Arial"/>
      <family val="2"/>
    </font>
    <font>
      <sz val="12"/>
      <name val="Arial"/>
      <family val="2"/>
    </font>
    <font>
      <u/>
      <sz val="11"/>
      <color theme="10"/>
      <name val="Calibri"/>
      <family val="2"/>
      <scheme val="minor"/>
    </font>
    <font>
      <sz val="8"/>
      <color theme="10"/>
      <name val="Arial"/>
      <family val="2"/>
    </font>
    <font>
      <b/>
      <sz val="10"/>
      <color rgb="FF0000FF"/>
      <name val="Arial"/>
      <family val="2"/>
    </font>
    <font>
      <sz val="12"/>
      <color theme="1"/>
      <name val="Arial"/>
      <family val="2"/>
    </font>
    <font>
      <b/>
      <sz val="14"/>
      <color rgb="FFFF0000"/>
      <name val="Arial"/>
      <family val="2"/>
    </font>
    <font>
      <sz val="8"/>
      <color rgb="FF0000FF"/>
      <name val="Arial"/>
      <family val="2"/>
    </font>
    <font>
      <sz val="8"/>
      <color indexed="12"/>
      <name val="Arial"/>
      <family val="2"/>
    </font>
    <font>
      <b/>
      <sz val="9"/>
      <name val="Arial"/>
      <family val="2"/>
    </font>
    <font>
      <b/>
      <sz val="12"/>
      <color rgb="FFFF0000"/>
      <name val="Arial"/>
      <family val="2"/>
    </font>
    <font>
      <sz val="8"/>
      <color theme="0" tint="-0.499984740745262"/>
      <name val="Arial"/>
      <family val="2"/>
    </font>
    <font>
      <sz val="12"/>
      <color theme="0" tint="-0.499984740745262"/>
      <name val="Arial"/>
      <family val="2"/>
    </font>
    <font>
      <sz val="11"/>
      <name val="Arial"/>
      <family val="2"/>
    </font>
    <font>
      <sz val="11"/>
      <color theme="0" tint="-0.499984740745262"/>
      <name val="Arial"/>
      <family val="2"/>
    </font>
    <font>
      <b/>
      <sz val="9"/>
      <color rgb="FFFF0000"/>
      <name val="Arial"/>
      <family val="2"/>
    </font>
    <font>
      <sz val="10"/>
      <color theme="1"/>
      <name val="Arial"/>
      <family val="2"/>
    </font>
    <font>
      <sz val="12"/>
      <color indexed="23"/>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991CF"/>
        <bgColor indexed="64"/>
      </patternFill>
    </fill>
    <fill>
      <patternFill patternType="solid">
        <fgColor rgb="FFF54DB1"/>
        <bgColor indexed="64"/>
      </patternFill>
    </fill>
    <fill>
      <patternFill patternType="solid">
        <fgColor rgb="FF7030A0"/>
        <bgColor indexed="64"/>
      </patternFill>
    </fill>
    <fill>
      <patternFill patternType="solid">
        <fgColor indexed="43"/>
        <bgColor indexed="26"/>
      </patternFill>
    </fill>
    <fill>
      <patternFill patternType="solid">
        <fgColor theme="0"/>
        <bgColor indexed="26"/>
      </patternFill>
    </fill>
    <fill>
      <patternFill patternType="solid">
        <fgColor theme="7" tint="0.7999816888943144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style="thin">
        <color indexed="64"/>
      </right>
      <top style="medium">
        <color indexed="8"/>
      </top>
      <bottom/>
      <diagonal/>
    </border>
    <border>
      <left/>
      <right style="thin">
        <color indexed="8"/>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8"/>
      </right>
      <top/>
      <bottom/>
      <diagonal/>
    </border>
    <border>
      <left style="thin">
        <color indexed="64"/>
      </left>
      <right style="medium">
        <color indexed="64"/>
      </right>
      <top/>
      <bottom/>
      <diagonal/>
    </border>
    <border>
      <left style="thin">
        <color indexed="64"/>
      </left>
      <right style="thin">
        <color indexed="8"/>
      </right>
      <top/>
      <bottom/>
      <diagonal/>
    </border>
    <border>
      <left style="thin">
        <color indexed="8"/>
      </left>
      <right style="thin">
        <color indexed="8"/>
      </right>
      <top/>
      <bottom/>
      <diagonal/>
    </border>
  </borders>
  <cellStyleXfs count="9">
    <xf numFmtId="0" fontId="0" fillId="0" borderId="0"/>
    <xf numFmtId="0" fontId="7" fillId="0" borderId="0"/>
    <xf numFmtId="0" fontId="30" fillId="0" borderId="0"/>
    <xf numFmtId="0" fontId="31" fillId="0" borderId="0"/>
    <xf numFmtId="44" fontId="31"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36" fillId="0" borderId="0" applyNumberFormat="0" applyFill="0" applyBorder="0" applyAlignment="0" applyProtection="0"/>
  </cellStyleXfs>
  <cellXfs count="507">
    <xf numFmtId="0" fontId="0" fillId="0" borderId="0" xfId="0"/>
    <xf numFmtId="0" fontId="8" fillId="0" borderId="0" xfId="1" applyFont="1"/>
    <xf numFmtId="0" fontId="7" fillId="0" borderId="0" xfId="1"/>
    <xf numFmtId="0" fontId="9" fillId="0" borderId="0" xfId="1" applyFont="1"/>
    <xf numFmtId="0" fontId="11" fillId="0" borderId="0" xfId="1" applyFont="1"/>
    <xf numFmtId="0" fontId="12" fillId="0" borderId="0" xfId="1" applyFont="1"/>
    <xf numFmtId="165" fontId="5" fillId="8" borderId="1" xfId="1" applyNumberFormat="1" applyFont="1" applyFill="1" applyBorder="1" applyAlignment="1">
      <alignment horizontal="center" vertical="center"/>
    </xf>
    <xf numFmtId="165" fontId="5" fillId="8" borderId="1" xfId="1" applyNumberFormat="1" applyFont="1" applyFill="1" applyBorder="1" applyAlignment="1">
      <alignment horizontal="center"/>
    </xf>
    <xf numFmtId="0" fontId="13" fillId="0" borderId="0" xfId="1" applyFont="1" applyAlignment="1">
      <alignment horizontal="left" vertical="center"/>
    </xf>
    <xf numFmtId="0" fontId="14" fillId="0" borderId="0" xfId="1" applyFont="1"/>
    <xf numFmtId="0" fontId="10" fillId="7" borderId="48" xfId="1" applyFont="1" applyFill="1" applyBorder="1" applyAlignment="1">
      <alignment horizontal="center"/>
    </xf>
    <xf numFmtId="0" fontId="11" fillId="7" borderId="43" xfId="1" applyFont="1" applyFill="1" applyBorder="1" applyAlignment="1">
      <alignment horizontal="center"/>
    </xf>
    <xf numFmtId="0" fontId="10" fillId="7" borderId="44" xfId="1" applyFont="1" applyFill="1" applyBorder="1" applyAlignment="1">
      <alignment horizontal="left"/>
    </xf>
    <xf numFmtId="0" fontId="11" fillId="7" borderId="44" xfId="1" applyFont="1" applyFill="1" applyBorder="1" applyAlignment="1">
      <alignment horizontal="center"/>
    </xf>
    <xf numFmtId="0" fontId="10" fillId="7" borderId="44" xfId="1" applyFont="1" applyFill="1" applyBorder="1" applyAlignment="1">
      <alignment horizontal="center"/>
    </xf>
    <xf numFmtId="0" fontId="10" fillId="7" borderId="49" xfId="1" applyFont="1" applyFill="1" applyBorder="1" applyAlignment="1">
      <alignment horizontal="left"/>
    </xf>
    <xf numFmtId="0" fontId="10" fillId="7" borderId="47" xfId="1" applyFont="1" applyFill="1" applyBorder="1" applyAlignment="1">
      <alignment horizontal="center"/>
    </xf>
    <xf numFmtId="0" fontId="10" fillId="7" borderId="25" xfId="1" applyFont="1" applyFill="1" applyBorder="1" applyAlignment="1">
      <alignment horizontal="center" vertical="top"/>
    </xf>
    <xf numFmtId="0" fontId="10" fillId="7" borderId="51" xfId="1" applyFont="1" applyFill="1" applyBorder="1" applyAlignment="1">
      <alignment horizontal="center" vertical="top"/>
    </xf>
    <xf numFmtId="0" fontId="5" fillId="7" borderId="4" xfId="1" applyFont="1" applyFill="1" applyBorder="1" applyAlignment="1">
      <alignment horizontal="center" vertical="top" wrapText="1"/>
    </xf>
    <xf numFmtId="0" fontId="5" fillId="7" borderId="11" xfId="1" applyFont="1" applyFill="1" applyBorder="1" applyAlignment="1">
      <alignment horizontal="center" vertical="top" wrapText="1"/>
    </xf>
    <xf numFmtId="0" fontId="10" fillId="7" borderId="52" xfId="1" applyFont="1" applyFill="1" applyBorder="1" applyAlignment="1">
      <alignment horizontal="center" vertical="top"/>
    </xf>
    <xf numFmtId="0" fontId="7" fillId="0" borderId="0" xfId="1" applyAlignment="1">
      <alignment vertical="top"/>
    </xf>
    <xf numFmtId="0" fontId="16" fillId="9" borderId="22" xfId="1" applyFont="1" applyFill="1" applyBorder="1" applyAlignment="1">
      <alignment horizontal="center"/>
    </xf>
    <xf numFmtId="14" fontId="17" fillId="9" borderId="27" xfId="1" applyNumberFormat="1" applyFont="1" applyFill="1" applyBorder="1" applyAlignment="1">
      <alignment horizontal="left"/>
    </xf>
    <xf numFmtId="14" fontId="17" fillId="9" borderId="7" xfId="1" applyNumberFormat="1" applyFont="1" applyFill="1" applyBorder="1" applyAlignment="1">
      <alignment horizontal="center"/>
    </xf>
    <xf numFmtId="14" fontId="17" fillId="9" borderId="1" xfId="1" applyNumberFormat="1" applyFont="1" applyFill="1" applyBorder="1" applyAlignment="1">
      <alignment horizontal="center"/>
    </xf>
    <xf numFmtId="14" fontId="17" fillId="9" borderId="27" xfId="1" applyNumberFormat="1" applyFont="1" applyFill="1" applyBorder="1" applyAlignment="1">
      <alignment horizontal="center"/>
    </xf>
    <xf numFmtId="14" fontId="17" fillId="9" borderId="6" xfId="1" applyNumberFormat="1" applyFont="1" applyFill="1" applyBorder="1" applyAlignment="1">
      <alignment horizontal="center"/>
    </xf>
    <xf numFmtId="164" fontId="17" fillId="9" borderId="53" xfId="1" applyNumberFormat="1" applyFont="1" applyFill="1" applyBorder="1" applyAlignment="1">
      <alignment horizontal="right" vertical="center"/>
    </xf>
    <xf numFmtId="0" fontId="10" fillId="0" borderId="22" xfId="1" applyFont="1" applyBorder="1" applyAlignment="1">
      <alignment horizontal="center"/>
    </xf>
    <xf numFmtId="0" fontId="7" fillId="0" borderId="0" xfId="1" applyBorder="1"/>
    <xf numFmtId="0" fontId="10" fillId="0" borderId="23" xfId="1" applyFont="1" applyBorder="1" applyAlignment="1">
      <alignment horizontal="center"/>
    </xf>
    <xf numFmtId="2" fontId="3" fillId="0" borderId="1" xfId="1" applyNumberFormat="1" applyFont="1" applyBorder="1" applyAlignment="1">
      <alignment horizontal="center"/>
    </xf>
    <xf numFmtId="2" fontId="3" fillId="0" borderId="6" xfId="1" applyNumberFormat="1" applyFont="1" applyBorder="1" applyAlignment="1">
      <alignment horizontal="center"/>
    </xf>
    <xf numFmtId="0" fontId="17" fillId="9" borderId="27" xfId="1" applyFont="1" applyFill="1" applyBorder="1" applyAlignment="1">
      <alignment horizontal="left"/>
    </xf>
    <xf numFmtId="0" fontId="17" fillId="9" borderId="7" xfId="1" applyFont="1" applyFill="1" applyBorder="1" applyAlignment="1">
      <alignment horizontal="center"/>
    </xf>
    <xf numFmtId="0" fontId="17" fillId="9" borderId="1" xfId="1" applyFont="1" applyFill="1" applyBorder="1" applyAlignment="1">
      <alignment horizontal="center"/>
    </xf>
    <xf numFmtId="0" fontId="18" fillId="9" borderId="1" xfId="1" applyFont="1" applyFill="1" applyBorder="1" applyAlignment="1">
      <alignment horizontal="center"/>
    </xf>
    <xf numFmtId="0" fontId="17" fillId="9" borderId="27" xfId="1" applyFont="1" applyFill="1" applyBorder="1" applyAlignment="1">
      <alignment horizontal="center"/>
    </xf>
    <xf numFmtId="0" fontId="17" fillId="9" borderId="6" xfId="1" applyFont="1" applyFill="1" applyBorder="1" applyAlignment="1">
      <alignment horizontal="center"/>
    </xf>
    <xf numFmtId="14" fontId="7" fillId="0" borderId="0" xfId="1" applyNumberFormat="1" applyBorder="1" applyAlignment="1">
      <alignment horizontal="center"/>
    </xf>
    <xf numFmtId="0" fontId="10" fillId="0" borderId="53" xfId="1" applyFont="1" applyBorder="1" applyAlignment="1">
      <alignment horizontal="center"/>
    </xf>
    <xf numFmtId="0" fontId="16" fillId="9" borderId="27" xfId="1" applyFont="1" applyFill="1" applyBorder="1" applyAlignment="1">
      <alignment horizontal="center"/>
    </xf>
    <xf numFmtId="0" fontId="17" fillId="9" borderId="16" xfId="1" applyFont="1" applyFill="1" applyBorder="1" applyAlignment="1">
      <alignment horizontal="left" vertical="center"/>
    </xf>
    <xf numFmtId="0" fontId="17" fillId="9" borderId="1" xfId="1" applyFont="1" applyFill="1" applyBorder="1" applyAlignment="1">
      <alignment horizontal="left" vertical="center"/>
    </xf>
    <xf numFmtId="0" fontId="17" fillId="9" borderId="1" xfId="1" applyFont="1" applyFill="1" applyBorder="1" applyAlignment="1">
      <alignment horizontal="center" vertical="center"/>
    </xf>
    <xf numFmtId="0" fontId="17" fillId="9" borderId="16" xfId="1" applyFont="1" applyFill="1" applyBorder="1" applyAlignment="1">
      <alignment horizontal="center" vertical="center"/>
    </xf>
    <xf numFmtId="0" fontId="17" fillId="9" borderId="6" xfId="1" applyFont="1" applyFill="1" applyBorder="1" applyAlignment="1">
      <alignment horizontal="left" vertical="center"/>
    </xf>
    <xf numFmtId="0" fontId="17" fillId="9" borderId="5" xfId="1" applyFont="1" applyFill="1" applyBorder="1" applyAlignment="1">
      <alignment horizontal="center" vertical="center"/>
    </xf>
    <xf numFmtId="0" fontId="10" fillId="0" borderId="27" xfId="1" applyFont="1" applyBorder="1" applyAlignment="1">
      <alignment horizontal="center"/>
    </xf>
    <xf numFmtId="0" fontId="10" fillId="10" borderId="27" xfId="1" applyFont="1" applyFill="1" applyBorder="1" applyAlignment="1">
      <alignment horizontal="center"/>
    </xf>
    <xf numFmtId="0" fontId="17" fillId="9" borderId="6" xfId="1" applyFont="1" applyFill="1" applyBorder="1" applyAlignment="1">
      <alignment horizontal="center" vertical="center"/>
    </xf>
    <xf numFmtId="0" fontId="17" fillId="9" borderId="17" xfId="1" applyFont="1" applyFill="1" applyBorder="1" applyAlignment="1">
      <alignment horizontal="center" vertical="center"/>
    </xf>
    <xf numFmtId="0" fontId="10" fillId="7" borderId="43" xfId="1" applyFont="1" applyFill="1" applyBorder="1" applyAlignment="1">
      <alignment horizontal="center"/>
    </xf>
    <xf numFmtId="0" fontId="10" fillId="0" borderId="56" xfId="1" applyFont="1" applyBorder="1" applyAlignment="1">
      <alignment horizontal="center"/>
    </xf>
    <xf numFmtId="0" fontId="16" fillId="9" borderId="53" xfId="1" applyFont="1" applyFill="1" applyBorder="1" applyAlignment="1">
      <alignment horizontal="center"/>
    </xf>
    <xf numFmtId="0" fontId="19" fillId="9" borderId="27" xfId="1" applyFont="1" applyFill="1" applyBorder="1" applyAlignment="1">
      <alignment horizontal="center"/>
    </xf>
    <xf numFmtId="0" fontId="10" fillId="10" borderId="53" xfId="1" applyFont="1" applyFill="1" applyBorder="1" applyAlignment="1">
      <alignment horizontal="center"/>
    </xf>
    <xf numFmtId="0" fontId="16" fillId="9" borderId="57" xfId="1" applyFont="1" applyFill="1" applyBorder="1" applyAlignment="1">
      <alignment horizontal="center"/>
    </xf>
    <xf numFmtId="0" fontId="17" fillId="9" borderId="18" xfId="1" applyFont="1" applyFill="1" applyBorder="1" applyAlignment="1">
      <alignment horizontal="center" vertical="center"/>
    </xf>
    <xf numFmtId="0" fontId="17" fillId="9" borderId="19" xfId="1" applyFont="1" applyFill="1" applyBorder="1" applyAlignment="1">
      <alignment horizontal="center" vertical="center"/>
    </xf>
    <xf numFmtId="0" fontId="17" fillId="9" borderId="59" xfId="1" applyFont="1" applyFill="1" applyBorder="1" applyAlignment="1">
      <alignment horizontal="center" vertical="center"/>
    </xf>
    <xf numFmtId="0" fontId="17" fillId="9" borderId="20" xfId="1" applyFont="1" applyFill="1" applyBorder="1" applyAlignment="1">
      <alignment horizontal="center" vertical="center"/>
    </xf>
    <xf numFmtId="0" fontId="17" fillId="9" borderId="58" xfId="1" applyFont="1" applyFill="1" applyBorder="1" applyAlignment="1">
      <alignment horizontal="center" vertical="center"/>
    </xf>
    <xf numFmtId="0" fontId="7" fillId="0" borderId="0" xfId="1" applyAlignment="1"/>
    <xf numFmtId="2" fontId="5" fillId="6" borderId="1" xfId="1" applyNumberFormat="1" applyFont="1" applyFill="1" applyBorder="1" applyAlignment="1">
      <alignment horizontal="center"/>
    </xf>
    <xf numFmtId="167" fontId="17" fillId="9" borderId="16" xfId="1" applyNumberFormat="1" applyFont="1" applyFill="1" applyBorder="1" applyAlignment="1">
      <alignment horizontal="center" vertical="center"/>
    </xf>
    <xf numFmtId="0" fontId="7" fillId="0" borderId="0" xfId="1" applyBorder="1" applyAlignment="1">
      <alignment horizontal="center"/>
    </xf>
    <xf numFmtId="0" fontId="7" fillId="0" borderId="7" xfId="1" applyBorder="1"/>
    <xf numFmtId="168" fontId="21" fillId="0" borderId="0" xfId="1" applyNumberFormat="1" applyFont="1" applyBorder="1" applyAlignment="1">
      <alignment horizontal="center"/>
    </xf>
    <xf numFmtId="168" fontId="23" fillId="0" borderId="0" xfId="0" applyNumberFormat="1" applyFont="1" applyBorder="1" applyAlignment="1">
      <alignment horizontal="center"/>
    </xf>
    <xf numFmtId="169" fontId="21" fillId="0" borderId="0" xfId="1" applyNumberFormat="1" applyFont="1" applyBorder="1" applyAlignment="1">
      <alignment horizontal="center"/>
    </xf>
    <xf numFmtId="169" fontId="23" fillId="0" borderId="0" xfId="0" applyNumberFormat="1" applyFont="1" applyBorder="1" applyAlignment="1">
      <alignment horizontal="center"/>
    </xf>
    <xf numFmtId="170" fontId="21" fillId="0" borderId="0" xfId="1" applyNumberFormat="1" applyFont="1" applyBorder="1" applyAlignment="1">
      <alignment horizontal="center"/>
    </xf>
    <xf numFmtId="170" fontId="23" fillId="0" borderId="0" xfId="0" applyNumberFormat="1" applyFont="1" applyBorder="1" applyAlignment="1">
      <alignment horizontal="center"/>
    </xf>
    <xf numFmtId="164" fontId="7" fillId="0" borderId="0" xfId="1" applyNumberFormat="1"/>
    <xf numFmtId="0" fontId="5" fillId="0" borderId="1" xfId="1" applyNumberFormat="1" applyFont="1" applyBorder="1" applyAlignment="1">
      <alignment horizontal="center"/>
    </xf>
    <xf numFmtId="0" fontId="10" fillId="7" borderId="30" xfId="1" applyFont="1" applyFill="1" applyBorder="1" applyAlignment="1">
      <alignment horizontal="center" vertical="top"/>
    </xf>
    <xf numFmtId="0" fontId="7" fillId="0" borderId="0" xfId="1" applyBorder="1" applyAlignment="1"/>
    <xf numFmtId="0" fontId="11" fillId="7" borderId="48" xfId="1" applyFont="1" applyFill="1" applyBorder="1" applyAlignment="1">
      <alignment horizontal="center"/>
    </xf>
    <xf numFmtId="0" fontId="5" fillId="7" borderId="66" xfId="1" applyFont="1" applyFill="1" applyBorder="1" applyAlignment="1">
      <alignment horizontal="center" vertical="top" wrapText="1"/>
    </xf>
    <xf numFmtId="0" fontId="17" fillId="9" borderId="17" xfId="1" applyFont="1" applyFill="1" applyBorder="1" applyAlignment="1">
      <alignment horizontal="center"/>
    </xf>
    <xf numFmtId="165" fontId="5" fillId="8" borderId="16" xfId="1" applyNumberFormat="1" applyFont="1" applyFill="1" applyBorder="1" applyAlignment="1">
      <alignment horizontal="center"/>
    </xf>
    <xf numFmtId="2" fontId="20" fillId="0" borderId="1" xfId="0" applyNumberFormat="1" applyFont="1" applyBorder="1" applyAlignment="1">
      <alignment horizontal="right"/>
    </xf>
    <xf numFmtId="14" fontId="7" fillId="0" borderId="0" xfId="1" applyNumberFormat="1" applyAlignment="1">
      <alignment horizontal="center"/>
    </xf>
    <xf numFmtId="0" fontId="5" fillId="0" borderId="0" xfId="1" applyFont="1" applyBorder="1" applyAlignment="1">
      <alignment horizontal="center" vertical="center"/>
    </xf>
    <xf numFmtId="0" fontId="4" fillId="0" borderId="0" xfId="0" applyNumberFormat="1" applyFont="1" applyBorder="1" applyAlignment="1">
      <alignment horizontal="center" vertical="center"/>
    </xf>
    <xf numFmtId="171" fontId="23" fillId="0" borderId="0" xfId="0" applyNumberFormat="1" applyFont="1" applyBorder="1" applyAlignment="1">
      <alignment horizontal="right"/>
    </xf>
    <xf numFmtId="14" fontId="7" fillId="0" borderId="0" xfId="1" applyNumberFormat="1" applyAlignment="1">
      <alignment horizontal="right"/>
    </xf>
    <xf numFmtId="0" fontId="10" fillId="0" borderId="0" xfId="1" applyFont="1" applyAlignment="1">
      <alignment horizontal="left"/>
    </xf>
    <xf numFmtId="0" fontId="6" fillId="0" borderId="0" xfId="1" applyFont="1" applyAlignment="1">
      <alignment horizontal="left" vertical="center"/>
    </xf>
    <xf numFmtId="0" fontId="5" fillId="0" borderId="14" xfId="1" applyFont="1" applyBorder="1" applyAlignment="1">
      <alignment horizontal="center" vertical="center"/>
    </xf>
    <xf numFmtId="165" fontId="21" fillId="13" borderId="63" xfId="1" applyNumberFormat="1" applyFont="1" applyFill="1" applyBorder="1" applyAlignment="1">
      <alignment horizontal="center" vertical="center"/>
    </xf>
    <xf numFmtId="0" fontId="21" fillId="13" borderId="36" xfId="1" applyFont="1" applyFill="1" applyBorder="1" applyAlignment="1">
      <alignment horizontal="center" vertical="center"/>
    </xf>
    <xf numFmtId="2" fontId="20" fillId="0" borderId="14" xfId="0" applyNumberFormat="1" applyFont="1" applyBorder="1" applyAlignment="1">
      <alignment horizontal="right"/>
    </xf>
    <xf numFmtId="165" fontId="5" fillId="8" borderId="14" xfId="1" applyNumberFormat="1" applyFont="1" applyFill="1" applyBorder="1" applyAlignment="1">
      <alignment horizontal="center" vertical="center"/>
    </xf>
    <xf numFmtId="2" fontId="5" fillId="6" borderId="19" xfId="1" applyNumberFormat="1" applyFont="1" applyFill="1" applyBorder="1" applyAlignment="1">
      <alignment horizontal="center"/>
    </xf>
    <xf numFmtId="2" fontId="20" fillId="0" borderId="19" xfId="0" applyNumberFormat="1" applyFont="1" applyBorder="1" applyAlignment="1">
      <alignment horizontal="right"/>
    </xf>
    <xf numFmtId="165" fontId="5" fillId="8" borderId="70" xfId="1" applyNumberFormat="1" applyFont="1" applyFill="1" applyBorder="1" applyAlignment="1">
      <alignment horizontal="center"/>
    </xf>
    <xf numFmtId="2" fontId="5" fillId="6" borderId="2" xfId="1" applyNumberFormat="1" applyFont="1" applyFill="1" applyBorder="1" applyAlignment="1">
      <alignment horizontal="center"/>
    </xf>
    <xf numFmtId="0" fontId="2" fillId="0" borderId="1" xfId="0" applyNumberFormat="1" applyFont="1" applyBorder="1" applyAlignment="1">
      <alignment horizontal="center" vertical="center"/>
    </xf>
    <xf numFmtId="168" fontId="1" fillId="0" borderId="7" xfId="0" applyNumberFormat="1" applyFont="1" applyBorder="1" applyAlignment="1">
      <alignment horizontal="center"/>
    </xf>
    <xf numFmtId="168" fontId="1" fillId="0" borderId="1" xfId="0" applyNumberFormat="1" applyFont="1" applyBorder="1" applyAlignment="1">
      <alignment horizontal="center"/>
    </xf>
    <xf numFmtId="0" fontId="2" fillId="0" borderId="4" xfId="0" applyNumberFormat="1" applyFont="1" applyBorder="1" applyAlignment="1">
      <alignment horizontal="center" vertical="center"/>
    </xf>
    <xf numFmtId="168" fontId="1" fillId="0" borderId="12" xfId="0" applyNumberFormat="1" applyFont="1" applyBorder="1" applyAlignment="1">
      <alignment horizontal="center"/>
    </xf>
    <xf numFmtId="168" fontId="1" fillId="0" borderId="26" xfId="0" applyNumberFormat="1" applyFont="1" applyBorder="1" applyAlignment="1">
      <alignment horizontal="center"/>
    </xf>
    <xf numFmtId="165" fontId="21" fillId="13" borderId="36" xfId="1" applyNumberFormat="1" applyFont="1" applyFill="1" applyBorder="1" applyAlignment="1">
      <alignment horizontal="right" vertical="center"/>
    </xf>
    <xf numFmtId="168" fontId="1" fillId="13" borderId="41" xfId="0" applyNumberFormat="1" applyFont="1" applyFill="1" applyBorder="1" applyAlignment="1">
      <alignment horizontal="center"/>
    </xf>
    <xf numFmtId="0" fontId="2" fillId="0" borderId="14" xfId="0" applyNumberFormat="1" applyFont="1" applyBorder="1" applyAlignment="1">
      <alignment horizontal="center" vertical="center"/>
    </xf>
    <xf numFmtId="168" fontId="1" fillId="0" borderId="32" xfId="0" applyNumberFormat="1" applyFont="1" applyBorder="1" applyAlignment="1">
      <alignment horizontal="center"/>
    </xf>
    <xf numFmtId="165" fontId="5" fillId="15" borderId="19" xfId="1" applyNumberFormat="1" applyFont="1" applyFill="1" applyBorder="1" applyAlignment="1">
      <alignment horizontal="center" vertical="center"/>
    </xf>
    <xf numFmtId="165" fontId="5" fillId="15" borderId="1" xfId="1" applyNumberFormat="1" applyFont="1" applyFill="1" applyBorder="1" applyAlignment="1">
      <alignment horizontal="center" vertical="center"/>
    </xf>
    <xf numFmtId="0" fontId="25" fillId="6" borderId="0" xfId="1" applyFont="1" applyFill="1" applyAlignment="1">
      <alignment horizontal="left" vertical="center"/>
    </xf>
    <xf numFmtId="0" fontId="7" fillId="4" borderId="1" xfId="1" applyFill="1" applyBorder="1"/>
    <xf numFmtId="0" fontId="12" fillId="0" borderId="0" xfId="1" applyFont="1" applyBorder="1"/>
    <xf numFmtId="0" fontId="7" fillId="0" borderId="24" xfId="1" applyBorder="1"/>
    <xf numFmtId="0" fontId="6" fillId="0" borderId="0" xfId="1" applyFont="1" applyBorder="1"/>
    <xf numFmtId="0" fontId="6" fillId="0" borderId="34" xfId="1" applyFont="1" applyBorder="1"/>
    <xf numFmtId="0" fontId="12" fillId="0" borderId="34" xfId="1" applyFont="1" applyBorder="1"/>
    <xf numFmtId="0" fontId="7" fillId="0" borderId="34" xfId="1" applyBorder="1"/>
    <xf numFmtId="0" fontId="7" fillId="0" borderId="35" xfId="1" applyBorder="1"/>
    <xf numFmtId="0" fontId="7" fillId="13" borderId="34" xfId="1" applyFill="1" applyBorder="1"/>
    <xf numFmtId="0" fontId="12" fillId="13" borderId="34" xfId="1" applyFont="1" applyFill="1" applyBorder="1"/>
    <xf numFmtId="0" fontId="7" fillId="13" borderId="35" xfId="1" applyFill="1" applyBorder="1"/>
    <xf numFmtId="0" fontId="6" fillId="13" borderId="46" xfId="1" applyFont="1" applyFill="1" applyBorder="1" applyAlignment="1">
      <alignment horizontal="center"/>
    </xf>
    <xf numFmtId="0" fontId="6" fillId="0" borderId="7" xfId="1" applyFont="1" applyBorder="1"/>
    <xf numFmtId="0" fontId="12" fillId="0" borderId="7" xfId="1" applyFont="1" applyBorder="1"/>
    <xf numFmtId="0" fontId="7" fillId="0" borderId="22" xfId="1" applyBorder="1"/>
    <xf numFmtId="0" fontId="6" fillId="13" borderId="34" xfId="1" applyFont="1" applyFill="1" applyBorder="1"/>
    <xf numFmtId="164" fontId="6" fillId="0" borderId="77" xfId="1" applyNumberFormat="1" applyFont="1" applyBorder="1" applyAlignment="1">
      <alignment horizontal="right"/>
    </xf>
    <xf numFmtId="164" fontId="6" fillId="0" borderId="16" xfId="1" applyNumberFormat="1" applyFont="1" applyBorder="1" applyAlignment="1">
      <alignment horizontal="right"/>
    </xf>
    <xf numFmtId="164" fontId="6" fillId="0" borderId="46" xfId="1" applyNumberFormat="1" applyFont="1" applyBorder="1" applyAlignment="1">
      <alignment horizontal="right"/>
    </xf>
    <xf numFmtId="0" fontId="6" fillId="0" borderId="0" xfId="1" applyFont="1"/>
    <xf numFmtId="0" fontId="10" fillId="0" borderId="0" xfId="1" applyFont="1" applyAlignment="1">
      <alignment horizontal="left" vertical="center"/>
    </xf>
    <xf numFmtId="0" fontId="5" fillId="6" borderId="1" xfId="1" applyNumberFormat="1" applyFont="1" applyFill="1" applyBorder="1" applyAlignment="1">
      <alignment horizontal="center"/>
    </xf>
    <xf numFmtId="168" fontId="1" fillId="0" borderId="34" xfId="0" applyNumberFormat="1" applyFont="1" applyBorder="1" applyAlignment="1">
      <alignment horizontal="center"/>
    </xf>
    <xf numFmtId="165" fontId="5" fillId="15" borderId="16" xfId="1" applyNumberFormat="1" applyFont="1" applyFill="1" applyBorder="1" applyAlignment="1">
      <alignment horizontal="center"/>
    </xf>
    <xf numFmtId="2" fontId="24" fillId="13" borderId="46" xfId="0" applyNumberFormat="1" applyFont="1" applyFill="1" applyBorder="1" applyAlignment="1">
      <alignment horizontal="right"/>
    </xf>
    <xf numFmtId="0" fontId="21" fillId="13" borderId="72" xfId="1" applyFont="1" applyFill="1" applyBorder="1" applyAlignment="1">
      <alignment horizontal="center"/>
    </xf>
    <xf numFmtId="2" fontId="5" fillId="6" borderId="14" xfId="1" applyNumberFormat="1" applyFont="1" applyFill="1" applyBorder="1" applyAlignment="1">
      <alignment horizontal="center"/>
    </xf>
    <xf numFmtId="0" fontId="7" fillId="14" borderId="1" xfId="1" applyFill="1" applyBorder="1"/>
    <xf numFmtId="0" fontId="5" fillId="0" borderId="1" xfId="1" applyFont="1" applyBorder="1" applyAlignment="1">
      <alignment horizontal="center" vertical="center"/>
    </xf>
    <xf numFmtId="0" fontId="5" fillId="0" borderId="19" xfId="1" applyFont="1" applyBorder="1" applyAlignment="1">
      <alignment horizontal="center" vertical="center"/>
    </xf>
    <xf numFmtId="2" fontId="5" fillId="6" borderId="1" xfId="1" applyNumberFormat="1" applyFont="1" applyFill="1" applyBorder="1" applyAlignment="1">
      <alignment horizontal="center" vertical="center"/>
    </xf>
    <xf numFmtId="2" fontId="5" fillId="6" borderId="19" xfId="1" applyNumberFormat="1" applyFont="1" applyFill="1" applyBorder="1" applyAlignment="1">
      <alignment horizontal="center" vertical="center"/>
    </xf>
    <xf numFmtId="0" fontId="2" fillId="0" borderId="45" xfId="0" applyNumberFormat="1" applyFont="1" applyBorder="1" applyAlignment="1">
      <alignment horizontal="center" vertical="center"/>
    </xf>
    <xf numFmtId="2" fontId="5" fillId="2" borderId="14" xfId="1" applyNumberFormat="1" applyFont="1" applyFill="1" applyBorder="1" applyAlignment="1">
      <alignment horizontal="center" vertical="center"/>
    </xf>
    <xf numFmtId="0" fontId="1" fillId="13" borderId="36" xfId="0" applyNumberFormat="1" applyFont="1" applyFill="1" applyBorder="1" applyAlignment="1">
      <alignment horizontal="center" vertical="center" textRotation="90"/>
    </xf>
    <xf numFmtId="168" fontId="1" fillId="0" borderId="21" xfId="0" applyNumberFormat="1" applyFont="1" applyBorder="1" applyAlignment="1">
      <alignment horizontal="center"/>
    </xf>
    <xf numFmtId="168" fontId="1" fillId="0" borderId="17" xfId="0" applyNumberFormat="1" applyFont="1" applyBorder="1" applyAlignment="1">
      <alignment horizontal="center"/>
    </xf>
    <xf numFmtId="168" fontId="1" fillId="0" borderId="66" xfId="0" applyNumberFormat="1" applyFont="1" applyBorder="1" applyAlignment="1">
      <alignment horizontal="center"/>
    </xf>
    <xf numFmtId="168" fontId="1" fillId="0" borderId="64" xfId="0" applyNumberFormat="1" applyFont="1" applyBorder="1" applyAlignment="1">
      <alignment horizontal="center"/>
    </xf>
    <xf numFmtId="168" fontId="1" fillId="0" borderId="72" xfId="0" applyNumberFormat="1" applyFont="1" applyBorder="1" applyAlignment="1">
      <alignment horizontal="center"/>
    </xf>
    <xf numFmtId="165" fontId="21" fillId="13" borderId="61" xfId="1" applyNumberFormat="1" applyFont="1" applyFill="1" applyBorder="1" applyAlignment="1">
      <alignment horizontal="right" vertical="center"/>
    </xf>
    <xf numFmtId="0" fontId="7" fillId="5" borderId="1" xfId="1" applyFill="1" applyBorder="1"/>
    <xf numFmtId="165" fontId="5" fillId="8" borderId="40" xfId="1" applyNumberFormat="1" applyFont="1" applyFill="1" applyBorder="1" applyAlignment="1">
      <alignment horizontal="center"/>
    </xf>
    <xf numFmtId="0" fontId="7" fillId="11" borderId="1" xfId="1" applyFill="1" applyBorder="1"/>
    <xf numFmtId="0" fontId="7" fillId="16" borderId="1" xfId="1" applyFill="1" applyBorder="1"/>
    <xf numFmtId="0" fontId="5" fillId="0" borderId="4" xfId="1" applyFont="1" applyBorder="1" applyAlignment="1">
      <alignment horizontal="center" vertical="center"/>
    </xf>
    <xf numFmtId="0" fontId="5" fillId="0" borderId="2" xfId="1" applyFont="1" applyBorder="1" applyAlignment="1">
      <alignment horizontal="center" vertical="center"/>
    </xf>
    <xf numFmtId="2" fontId="5" fillId="2" borderId="4" xfId="1" applyNumberFormat="1" applyFont="1" applyFill="1" applyBorder="1" applyAlignment="1">
      <alignment horizontal="center" vertical="center"/>
    </xf>
    <xf numFmtId="2" fontId="5" fillId="6" borderId="4" xfId="1" applyNumberFormat="1" applyFont="1" applyFill="1" applyBorder="1" applyAlignment="1">
      <alignment horizontal="center"/>
    </xf>
    <xf numFmtId="2" fontId="20" fillId="0" borderId="4" xfId="0" applyNumberFormat="1" applyFont="1" applyBorder="1" applyAlignment="1">
      <alignment horizontal="right"/>
    </xf>
    <xf numFmtId="165" fontId="5" fillId="8" borderId="4" xfId="1" applyNumberFormat="1" applyFont="1" applyFill="1" applyBorder="1" applyAlignment="1">
      <alignment horizontal="center" vertical="center"/>
    </xf>
    <xf numFmtId="0" fontId="6" fillId="0" borderId="6" xfId="1" applyFont="1" applyBorder="1" applyAlignment="1">
      <alignment horizontal="left"/>
    </xf>
    <xf numFmtId="0" fontId="6" fillId="0" borderId="7" xfId="1" applyFont="1" applyBorder="1" applyAlignment="1">
      <alignment horizontal="left"/>
    </xf>
    <xf numFmtId="0" fontId="6" fillId="0" borderId="22" xfId="1" applyFont="1" applyBorder="1" applyAlignment="1">
      <alignment horizontal="left"/>
    </xf>
    <xf numFmtId="0" fontId="6" fillId="0" borderId="59" xfId="1" applyFont="1" applyBorder="1" applyAlignment="1">
      <alignment horizontal="left"/>
    </xf>
    <xf numFmtId="0" fontId="6" fillId="0" borderId="65" xfId="1" applyFont="1" applyBorder="1" applyAlignment="1">
      <alignment horizontal="left"/>
    </xf>
    <xf numFmtId="0" fontId="6" fillId="0" borderId="55" xfId="1" applyFont="1" applyBorder="1" applyAlignment="1">
      <alignment horizontal="left"/>
    </xf>
    <xf numFmtId="0" fontId="7" fillId="7" borderId="1" xfId="1" applyFill="1" applyBorder="1"/>
    <xf numFmtId="0" fontId="7" fillId="0" borderId="0" xfId="1" applyFont="1" applyAlignment="1">
      <alignment horizontal="left" vertical="center"/>
    </xf>
    <xf numFmtId="166" fontId="19" fillId="9" borderId="27" xfId="1" applyNumberFormat="1" applyFont="1" applyFill="1" applyBorder="1" applyAlignment="1">
      <alignment horizontal="center"/>
    </xf>
    <xf numFmtId="0" fontId="10" fillId="0" borderId="28" xfId="1" applyFont="1" applyBorder="1" applyAlignment="1">
      <alignment horizontal="center"/>
    </xf>
    <xf numFmtId="0" fontId="5" fillId="0" borderId="2" xfId="1" applyNumberFormat="1" applyFont="1" applyBorder="1" applyAlignment="1">
      <alignment horizontal="center"/>
    </xf>
    <xf numFmtId="165" fontId="5" fillId="8" borderId="78" xfId="1" applyNumberFormat="1" applyFont="1" applyFill="1" applyBorder="1" applyAlignment="1">
      <alignment horizontal="center"/>
    </xf>
    <xf numFmtId="2" fontId="3" fillId="0" borderId="2" xfId="1" applyNumberFormat="1" applyFont="1" applyBorder="1" applyAlignment="1">
      <alignment horizontal="center"/>
    </xf>
    <xf numFmtId="2" fontId="5" fillId="6" borderId="64" xfId="1" applyNumberFormat="1" applyFont="1" applyFill="1" applyBorder="1" applyAlignment="1">
      <alignment horizontal="center"/>
    </xf>
    <xf numFmtId="0" fontId="10" fillId="0" borderId="33" xfId="1" applyFont="1" applyBorder="1" applyAlignment="1">
      <alignment horizontal="center"/>
    </xf>
    <xf numFmtId="0" fontId="5" fillId="0" borderId="4" xfId="1" applyNumberFormat="1" applyFont="1" applyBorder="1" applyAlignment="1">
      <alignment horizontal="center"/>
    </xf>
    <xf numFmtId="165" fontId="5" fillId="8" borderId="79" xfId="1" applyNumberFormat="1" applyFont="1" applyFill="1" applyBorder="1" applyAlignment="1">
      <alignment horizontal="center"/>
    </xf>
    <xf numFmtId="2" fontId="3" fillId="0" borderId="4" xfId="1" applyNumberFormat="1" applyFont="1" applyBorder="1" applyAlignment="1">
      <alignment horizontal="center"/>
    </xf>
    <xf numFmtId="2" fontId="5" fillId="6" borderId="72" xfId="1" applyNumberFormat="1" applyFont="1" applyFill="1" applyBorder="1" applyAlignment="1">
      <alignment horizontal="center"/>
    </xf>
    <xf numFmtId="2" fontId="5" fillId="6" borderId="17" xfId="1" applyNumberFormat="1" applyFont="1" applyFill="1" applyBorder="1" applyAlignment="1">
      <alignment horizontal="center"/>
    </xf>
    <xf numFmtId="164" fontId="10" fillId="12" borderId="74" xfId="1" applyNumberFormat="1" applyFont="1" applyFill="1" applyBorder="1" applyAlignment="1">
      <alignment horizontal="right" vertical="center"/>
    </xf>
    <xf numFmtId="165" fontId="5" fillId="12" borderId="1" xfId="1" applyNumberFormat="1" applyFont="1" applyFill="1" applyBorder="1" applyAlignment="1">
      <alignment horizontal="center"/>
    </xf>
    <xf numFmtId="2" fontId="5" fillId="0" borderId="1" xfId="1" applyNumberFormat="1" applyFont="1" applyBorder="1" applyAlignment="1">
      <alignment horizontal="center"/>
    </xf>
    <xf numFmtId="0" fontId="7" fillId="9" borderId="6" xfId="1" applyFont="1" applyFill="1" applyBorder="1" applyAlignment="1">
      <alignment horizontal="center" vertical="center"/>
    </xf>
    <xf numFmtId="0" fontId="6" fillId="0" borderId="11" xfId="1" applyFont="1" applyBorder="1" applyAlignment="1"/>
    <xf numFmtId="0" fontId="6" fillId="0" borderId="25" xfId="1" applyFont="1" applyBorder="1" applyAlignment="1"/>
    <xf numFmtId="0" fontId="6" fillId="0" borderId="6" xfId="1" applyFont="1" applyBorder="1" applyAlignment="1"/>
    <xf numFmtId="0" fontId="6" fillId="0" borderId="22" xfId="1" applyFont="1" applyBorder="1" applyAlignment="1"/>
    <xf numFmtId="0" fontId="6" fillId="0" borderId="7" xfId="1" applyFont="1" applyBorder="1" applyAlignment="1"/>
    <xf numFmtId="0" fontId="6" fillId="0" borderId="69" xfId="1" applyFont="1" applyBorder="1" applyAlignment="1">
      <alignment horizontal="left"/>
    </xf>
    <xf numFmtId="0" fontId="6" fillId="0" borderId="32" xfId="1" applyFont="1" applyBorder="1" applyAlignment="1">
      <alignment horizontal="left"/>
    </xf>
    <xf numFmtId="0" fontId="6" fillId="0" borderId="15" xfId="1" applyFont="1" applyBorder="1" applyAlignment="1">
      <alignment horizontal="left"/>
    </xf>
    <xf numFmtId="165" fontId="5" fillId="8" borderId="19" xfId="1" applyNumberFormat="1" applyFont="1" applyFill="1" applyBorder="1" applyAlignment="1">
      <alignment horizontal="center" vertical="center"/>
    </xf>
    <xf numFmtId="0" fontId="6" fillId="0" borderId="12" xfId="1" applyFont="1" applyBorder="1" applyAlignment="1"/>
    <xf numFmtId="0" fontId="7" fillId="0" borderId="0" xfId="1" applyFill="1"/>
    <xf numFmtId="0" fontId="5" fillId="7" borderId="3" xfId="1" applyFont="1" applyFill="1" applyBorder="1" applyAlignment="1">
      <alignment horizontal="center" vertical="top" wrapText="1"/>
    </xf>
    <xf numFmtId="164" fontId="17" fillId="9" borderId="56" xfId="1" applyNumberFormat="1" applyFont="1" applyFill="1" applyBorder="1" applyAlignment="1">
      <alignment horizontal="right" vertical="center"/>
    </xf>
    <xf numFmtId="2" fontId="5" fillId="6" borderId="6" xfId="1" applyNumberFormat="1" applyFont="1" applyFill="1" applyBorder="1" applyAlignment="1">
      <alignment horizontal="center"/>
    </xf>
    <xf numFmtId="0" fontId="10" fillId="7" borderId="50" xfId="1" applyFont="1" applyFill="1" applyBorder="1" applyAlignment="1">
      <alignment horizontal="center"/>
    </xf>
    <xf numFmtId="2" fontId="5" fillId="6" borderId="38" xfId="1" applyNumberFormat="1" applyFont="1" applyFill="1" applyBorder="1" applyAlignment="1">
      <alignment horizontal="center"/>
    </xf>
    <xf numFmtId="2" fontId="5" fillId="6" borderId="11" xfId="1" applyNumberFormat="1" applyFont="1" applyFill="1" applyBorder="1" applyAlignment="1">
      <alignment horizontal="center"/>
    </xf>
    <xf numFmtId="0" fontId="5" fillId="0" borderId="37" xfId="1" applyFont="1" applyBorder="1" applyAlignment="1">
      <alignment horizontal="center" vertical="center"/>
    </xf>
    <xf numFmtId="0" fontId="7" fillId="0" borderId="0" xfId="1" applyFont="1" applyAlignment="1">
      <alignment horizontal="right"/>
    </xf>
    <xf numFmtId="0" fontId="5" fillId="13" borderId="3" xfId="1" applyFont="1" applyFill="1" applyBorder="1" applyAlignment="1">
      <alignment vertical="center" textRotation="90"/>
    </xf>
    <xf numFmtId="0" fontId="4" fillId="13" borderId="37" xfId="0" applyFont="1" applyFill="1" applyBorder="1" applyAlignment="1">
      <alignment vertical="center"/>
    </xf>
    <xf numFmtId="0" fontId="7" fillId="0" borderId="0" xfId="1" applyFont="1"/>
    <xf numFmtId="0" fontId="11" fillId="0" borderId="0" xfId="1" applyFont="1" applyBorder="1" applyAlignment="1">
      <alignment horizontal="right"/>
    </xf>
    <xf numFmtId="164" fontId="11" fillId="0" borderId="0" xfId="1" applyNumberFormat="1" applyFont="1"/>
    <xf numFmtId="0" fontId="15" fillId="0" borderId="0" xfId="1" applyFont="1" applyBorder="1" applyAlignment="1">
      <alignment horizontal="right"/>
    </xf>
    <xf numFmtId="164" fontId="15" fillId="12" borderId="1" xfId="1" applyNumberFormat="1" applyFont="1" applyFill="1" applyBorder="1" applyAlignment="1">
      <alignment horizontal="right"/>
    </xf>
    <xf numFmtId="14" fontId="17" fillId="9" borderId="17" xfId="1" applyNumberFormat="1" applyFont="1" applyFill="1" applyBorder="1" applyAlignment="1">
      <alignment horizontal="center"/>
    </xf>
    <xf numFmtId="166" fontId="6" fillId="2" borderId="16" xfId="1" applyNumberFormat="1" applyFont="1" applyFill="1" applyBorder="1" applyAlignment="1">
      <alignment horizontal="center"/>
    </xf>
    <xf numFmtId="166" fontId="22" fillId="2" borderId="16" xfId="1" applyNumberFormat="1" applyFont="1" applyFill="1" applyBorder="1" applyAlignment="1">
      <alignment horizontal="center"/>
    </xf>
    <xf numFmtId="2" fontId="5" fillId="0" borderId="17" xfId="1" applyNumberFormat="1" applyFont="1" applyBorder="1" applyAlignment="1">
      <alignment horizontal="center"/>
    </xf>
    <xf numFmtId="164" fontId="7" fillId="0" borderId="53" xfId="1" applyNumberFormat="1" applyBorder="1" applyAlignment="1">
      <alignment horizontal="right"/>
    </xf>
    <xf numFmtId="2" fontId="5" fillId="0" borderId="6" xfId="1" applyNumberFormat="1" applyFont="1" applyBorder="1" applyAlignment="1">
      <alignment horizontal="center"/>
    </xf>
    <xf numFmtId="0" fontId="6" fillId="0" borderId="0" xfId="1" applyFont="1" applyAlignment="1">
      <alignment vertical="center"/>
    </xf>
    <xf numFmtId="0" fontId="7" fillId="9" borderId="1" xfId="1" applyFont="1" applyFill="1" applyBorder="1" applyAlignment="1">
      <alignment horizontal="center"/>
    </xf>
    <xf numFmtId="0" fontId="7" fillId="9" borderId="6" xfId="1" applyFont="1" applyFill="1" applyBorder="1" applyAlignment="1">
      <alignment horizontal="center"/>
    </xf>
    <xf numFmtId="0" fontId="7" fillId="9" borderId="17" xfId="1" applyFont="1" applyFill="1" applyBorder="1" applyAlignment="1">
      <alignment horizontal="center"/>
    </xf>
    <xf numFmtId="164" fontId="7" fillId="0" borderId="53" xfId="1" applyNumberFormat="1" applyFont="1" applyBorder="1" applyAlignment="1">
      <alignment horizontal="right"/>
    </xf>
    <xf numFmtId="0" fontId="17" fillId="9" borderId="17" xfId="1" applyFont="1" applyFill="1" applyBorder="1" applyAlignment="1">
      <alignment horizontal="left" vertical="center"/>
    </xf>
    <xf numFmtId="0" fontId="17" fillId="9" borderId="19" xfId="1" applyFont="1" applyFill="1" applyBorder="1" applyAlignment="1">
      <alignment horizontal="left" vertical="center"/>
    </xf>
    <xf numFmtId="0" fontId="17" fillId="9" borderId="20" xfId="1" applyFont="1" applyFill="1" applyBorder="1" applyAlignment="1">
      <alignment horizontal="left" vertical="center"/>
    </xf>
    <xf numFmtId="2" fontId="5" fillId="0" borderId="6" xfId="1" applyNumberFormat="1" applyFont="1" applyFill="1" applyBorder="1" applyAlignment="1">
      <alignment horizontal="center"/>
    </xf>
    <xf numFmtId="164" fontId="7" fillId="0" borderId="53" xfId="1" applyNumberFormat="1" applyFont="1" applyFill="1" applyBorder="1" applyAlignment="1">
      <alignment horizontal="right" vertical="center"/>
    </xf>
    <xf numFmtId="164" fontId="6" fillId="0" borderId="0" xfId="1" applyNumberFormat="1" applyFont="1"/>
    <xf numFmtId="0" fontId="6" fillId="0" borderId="0" xfId="1" applyFont="1" applyFill="1"/>
    <xf numFmtId="166" fontId="6" fillId="2" borderId="70" xfId="1" applyNumberFormat="1" applyFont="1" applyFill="1" applyBorder="1" applyAlignment="1">
      <alignment horizontal="center"/>
    </xf>
    <xf numFmtId="166" fontId="6" fillId="2" borderId="8" xfId="1" applyNumberFormat="1" applyFont="1" applyFill="1" applyBorder="1" applyAlignment="1">
      <alignment horizontal="center"/>
    </xf>
    <xf numFmtId="166" fontId="6" fillId="2" borderId="5" xfId="1" applyNumberFormat="1" applyFont="1" applyFill="1" applyBorder="1" applyAlignment="1">
      <alignment horizontal="center"/>
    </xf>
    <xf numFmtId="166" fontId="6" fillId="2" borderId="46" xfId="1" applyNumberFormat="1" applyFont="1" applyFill="1" applyBorder="1" applyAlignment="1">
      <alignment horizontal="center"/>
    </xf>
    <xf numFmtId="0" fontId="5" fillId="0" borderId="37" xfId="1" applyNumberFormat="1" applyFont="1" applyBorder="1" applyAlignment="1">
      <alignment horizontal="center"/>
    </xf>
    <xf numFmtId="2" fontId="5" fillId="6" borderId="73" xfId="1" applyNumberFormat="1" applyFont="1" applyFill="1" applyBorder="1" applyAlignment="1">
      <alignment horizontal="center"/>
    </xf>
    <xf numFmtId="166" fontId="6" fillId="2" borderId="71" xfId="1" applyNumberFormat="1" applyFont="1" applyFill="1" applyBorder="1" applyAlignment="1">
      <alignment horizontal="center"/>
    </xf>
    <xf numFmtId="164" fontId="7" fillId="0" borderId="56" xfId="1" applyNumberFormat="1" applyFont="1" applyFill="1" applyBorder="1" applyAlignment="1">
      <alignment horizontal="right" vertical="center"/>
    </xf>
    <xf numFmtId="166" fontId="6" fillId="2" borderId="18" xfId="1" applyNumberFormat="1" applyFont="1" applyFill="1" applyBorder="1" applyAlignment="1">
      <alignment horizontal="center"/>
    </xf>
    <xf numFmtId="164" fontId="7" fillId="0" borderId="80" xfId="1" applyNumberFormat="1" applyFont="1" applyFill="1" applyBorder="1" applyAlignment="1">
      <alignment horizontal="right" vertical="center"/>
    </xf>
    <xf numFmtId="0" fontId="17" fillId="9" borderId="18" xfId="1" applyFont="1" applyFill="1" applyBorder="1" applyAlignment="1">
      <alignment horizontal="left" vertical="center"/>
    </xf>
    <xf numFmtId="168" fontId="1" fillId="0" borderId="13" xfId="0" applyNumberFormat="1" applyFont="1" applyBorder="1" applyAlignment="1">
      <alignment horizontal="center"/>
    </xf>
    <xf numFmtId="0" fontId="7" fillId="0" borderId="14" xfId="1" applyFont="1" applyBorder="1"/>
    <xf numFmtId="0" fontId="7" fillId="0" borderId="21" xfId="1" applyFont="1" applyBorder="1"/>
    <xf numFmtId="0" fontId="7" fillId="0" borderId="69" xfId="1" applyFont="1" applyBorder="1"/>
    <xf numFmtId="168" fontId="1" fillId="0" borderId="14" xfId="0" applyNumberFormat="1" applyFont="1" applyBorder="1" applyAlignment="1">
      <alignment horizontal="center"/>
    </xf>
    <xf numFmtId="171" fontId="1" fillId="0" borderId="75" xfId="0" applyNumberFormat="1" applyFont="1" applyBorder="1" applyAlignment="1">
      <alignment horizontal="right"/>
    </xf>
    <xf numFmtId="168" fontId="1" fillId="0" borderId="16" xfId="0" applyNumberFormat="1" applyFont="1" applyBorder="1" applyAlignment="1">
      <alignment horizontal="center"/>
    </xf>
    <xf numFmtId="0" fontId="7" fillId="0" borderId="1" xfId="1" applyFont="1" applyBorder="1"/>
    <xf numFmtId="0" fontId="7" fillId="0" borderId="17" xfId="1" applyFont="1" applyBorder="1"/>
    <xf numFmtId="0" fontId="7" fillId="0" borderId="6" xfId="1" applyFont="1" applyBorder="1"/>
    <xf numFmtId="171" fontId="1" fillId="0" borderId="53" xfId="0" applyNumberFormat="1" applyFont="1" applyBorder="1" applyAlignment="1">
      <alignment horizontal="right"/>
    </xf>
    <xf numFmtId="168" fontId="1" fillId="0" borderId="51" xfId="0" applyNumberFormat="1" applyFont="1" applyBorder="1" applyAlignment="1">
      <alignment horizontal="center"/>
    </xf>
    <xf numFmtId="0" fontId="7" fillId="0" borderId="4" xfId="1" applyFont="1" applyBorder="1"/>
    <xf numFmtId="0" fontId="7" fillId="0" borderId="66" xfId="1" applyFont="1" applyBorder="1"/>
    <xf numFmtId="0" fontId="7" fillId="0" borderId="11" xfId="1" applyFont="1" applyBorder="1"/>
    <xf numFmtId="168" fontId="1" fillId="0" borderId="4" xfId="0" applyNumberFormat="1" applyFont="1" applyBorder="1" applyAlignment="1">
      <alignment horizontal="center"/>
    </xf>
    <xf numFmtId="168" fontId="1" fillId="0" borderId="70" xfId="0" applyNumberFormat="1" applyFont="1" applyBorder="1" applyAlignment="1">
      <alignment horizontal="center"/>
    </xf>
    <xf numFmtId="0" fontId="7" fillId="0" borderId="2" xfId="1" applyFont="1" applyBorder="1"/>
    <xf numFmtId="0" fontId="7" fillId="0" borderId="64" xfId="1" applyFont="1" applyBorder="1"/>
    <xf numFmtId="0" fontId="7" fillId="0" borderId="38" xfId="1" applyFont="1" applyBorder="1"/>
    <xf numFmtId="168" fontId="1" fillId="0" borderId="2" xfId="0" applyNumberFormat="1" applyFont="1" applyBorder="1" applyAlignment="1">
      <alignment horizontal="center"/>
    </xf>
    <xf numFmtId="168" fontId="1" fillId="0" borderId="6" xfId="0" applyNumberFormat="1" applyFont="1" applyBorder="1" applyAlignment="1">
      <alignment horizontal="center"/>
    </xf>
    <xf numFmtId="168" fontId="1" fillId="0" borderId="46" xfId="0" applyNumberFormat="1" applyFont="1" applyBorder="1" applyAlignment="1">
      <alignment horizontal="center"/>
    </xf>
    <xf numFmtId="0" fontId="7" fillId="0" borderId="37" xfId="1" applyFont="1" applyBorder="1"/>
    <xf numFmtId="0" fontId="7" fillId="0" borderId="72" xfId="1" applyFont="1" applyBorder="1"/>
    <xf numFmtId="0" fontId="7" fillId="0" borderId="73" xfId="1" applyFont="1" applyBorder="1"/>
    <xf numFmtId="168" fontId="1" fillId="0" borderId="37" xfId="0" applyNumberFormat="1" applyFont="1" applyBorder="1" applyAlignment="1">
      <alignment horizontal="center"/>
    </xf>
    <xf numFmtId="171" fontId="1" fillId="0" borderId="56" xfId="0" applyNumberFormat="1" applyFont="1" applyBorder="1" applyAlignment="1">
      <alignment horizontal="right"/>
    </xf>
    <xf numFmtId="165" fontId="21" fillId="13" borderId="67" xfId="1" applyNumberFormat="1" applyFont="1" applyFill="1" applyBorder="1" applyAlignment="1">
      <alignment horizontal="right" vertical="center"/>
    </xf>
    <xf numFmtId="168" fontId="1" fillId="13" borderId="63" xfId="0" applyNumberFormat="1" applyFont="1" applyFill="1" applyBorder="1" applyAlignment="1">
      <alignment horizontal="center"/>
    </xf>
    <xf numFmtId="0" fontId="7" fillId="13" borderId="36" xfId="1" applyFont="1" applyFill="1" applyBorder="1"/>
    <xf numFmtId="0" fontId="21" fillId="13" borderId="62" xfId="1" applyFont="1" applyFill="1" applyBorder="1" applyAlignment="1">
      <alignment horizontal="center" vertical="center"/>
    </xf>
    <xf numFmtId="0" fontId="7" fillId="13" borderId="61" xfId="1" applyFont="1" applyFill="1" applyBorder="1"/>
    <xf numFmtId="0" fontId="7" fillId="13" borderId="67" xfId="1" applyFont="1" applyFill="1" applyBorder="1"/>
    <xf numFmtId="171" fontId="1" fillId="13" borderId="75" xfId="0" applyNumberFormat="1" applyFont="1" applyFill="1" applyBorder="1" applyAlignment="1">
      <alignment horizontal="right"/>
    </xf>
    <xf numFmtId="0" fontId="7" fillId="0" borderId="44" xfId="1" applyFont="1" applyBorder="1"/>
    <xf numFmtId="172" fontId="1" fillId="6" borderId="54" xfId="0" applyNumberFormat="1" applyFont="1" applyFill="1" applyBorder="1" applyAlignment="1">
      <alignment horizontal="right"/>
    </xf>
    <xf numFmtId="0" fontId="5" fillId="0" borderId="37" xfId="1" applyFont="1" applyBorder="1" applyAlignment="1">
      <alignment horizontal="center" vertical="center"/>
    </xf>
    <xf numFmtId="0" fontId="32" fillId="0" borderId="0" xfId="0" applyFont="1" applyAlignment="1" applyProtection="1">
      <alignment vertical="center"/>
    </xf>
    <xf numFmtId="0" fontId="33" fillId="0" borderId="0" xfId="0" applyFont="1" applyAlignment="1" applyProtection="1">
      <alignment vertical="center"/>
    </xf>
    <xf numFmtId="0" fontId="34" fillId="0" borderId="0" xfId="0" applyFont="1" applyProtection="1"/>
    <xf numFmtId="0" fontId="35" fillId="0" borderId="0" xfId="0" applyFont="1" applyAlignment="1" applyProtection="1">
      <alignment vertical="center"/>
    </xf>
    <xf numFmtId="0" fontId="37" fillId="0" borderId="0" xfId="8" applyFont="1" applyAlignment="1" applyProtection="1">
      <alignment vertical="center"/>
    </xf>
    <xf numFmtId="0" fontId="38" fillId="0" borderId="0" xfId="0" applyFont="1" applyAlignment="1" applyProtection="1">
      <alignment vertical="center"/>
    </xf>
    <xf numFmtId="0" fontId="39" fillId="0" borderId="0" xfId="0" applyFont="1" applyProtection="1"/>
    <xf numFmtId="0" fontId="7" fillId="0" borderId="0" xfId="0" applyFont="1" applyAlignment="1" applyProtection="1">
      <alignment horizontal="left" vertical="center"/>
    </xf>
    <xf numFmtId="0" fontId="41" fillId="0" borderId="0" xfId="0" applyFont="1" applyAlignment="1" applyProtection="1">
      <alignment vertical="center"/>
    </xf>
    <xf numFmtId="0" fontId="29" fillId="0" borderId="0" xfId="0" applyFont="1" applyAlignment="1" applyProtection="1">
      <alignment horizontal="center" vertical="center"/>
    </xf>
    <xf numFmtId="0" fontId="7" fillId="0" borderId="0" xfId="0" applyFont="1" applyAlignment="1" applyProtection="1">
      <alignment vertical="center"/>
    </xf>
    <xf numFmtId="0" fontId="28" fillId="18" borderId="0" xfId="0" applyFont="1" applyFill="1" applyAlignment="1" applyProtection="1">
      <alignment vertical="center"/>
      <protection locked="0"/>
    </xf>
    <xf numFmtId="0" fontId="35" fillId="0" borderId="0" xfId="0" applyFont="1" applyAlignment="1" applyProtection="1">
      <alignment horizontal="center" vertical="center"/>
    </xf>
    <xf numFmtId="0" fontId="43" fillId="19" borderId="60" xfId="0" applyFont="1" applyFill="1" applyBorder="1" applyAlignment="1" applyProtection="1">
      <alignment vertical="center"/>
    </xf>
    <xf numFmtId="0" fontId="43" fillId="19" borderId="41" xfId="0" applyFont="1" applyFill="1" applyBorder="1" applyAlignment="1" applyProtection="1">
      <alignment vertical="center"/>
    </xf>
    <xf numFmtId="0" fontId="43" fillId="19" borderId="42" xfId="0" applyFont="1" applyFill="1" applyBorder="1" applyAlignment="1" applyProtection="1">
      <alignment vertical="center"/>
    </xf>
    <xf numFmtId="0" fontId="43" fillId="19" borderId="74" xfId="0" applyFont="1" applyFill="1" applyBorder="1" applyAlignment="1" applyProtection="1">
      <alignment horizontal="center" vertical="center"/>
    </xf>
    <xf numFmtId="0" fontId="44" fillId="0" borderId="1" xfId="0" applyFont="1" applyBorder="1" applyAlignment="1" applyProtection="1">
      <alignment vertical="center"/>
    </xf>
    <xf numFmtId="0" fontId="45" fillId="0" borderId="0" xfId="0" applyFont="1" applyAlignment="1" applyProtection="1">
      <alignment vertical="top"/>
    </xf>
    <xf numFmtId="0" fontId="10" fillId="0" borderId="29" xfId="0" applyFont="1" applyBorder="1" applyAlignment="1" applyProtection="1">
      <alignment vertical="center"/>
    </xf>
    <xf numFmtId="0" fontId="10" fillId="0" borderId="0" xfId="0" applyFont="1" applyBorder="1" applyAlignment="1" applyProtection="1">
      <alignment vertical="center"/>
    </xf>
    <xf numFmtId="0" fontId="10" fillId="0" borderId="24" xfId="0" applyFont="1" applyBorder="1" applyAlignment="1" applyProtection="1">
      <alignment vertical="center"/>
    </xf>
    <xf numFmtId="173" fontId="6" fillId="0" borderId="47" xfId="0" applyNumberFormat="1" applyFont="1" applyBorder="1" applyAlignment="1" applyProtection="1">
      <alignment horizontal="right" vertical="center"/>
    </xf>
    <xf numFmtId="0" fontId="46" fillId="12" borderId="6" xfId="0" applyFont="1" applyFill="1" applyBorder="1" applyAlignment="1" applyProtection="1">
      <alignment horizontal="left" vertical="center"/>
    </xf>
    <xf numFmtId="0" fontId="46" fillId="6" borderId="5" xfId="0" applyFont="1" applyFill="1" applyBorder="1" applyAlignment="1" applyProtection="1">
      <alignment vertical="center"/>
    </xf>
    <xf numFmtId="0" fontId="46" fillId="6" borderId="7" xfId="0" applyFont="1" applyFill="1" applyBorder="1" applyAlignment="1" applyProtection="1">
      <alignment vertical="center"/>
    </xf>
    <xf numFmtId="0" fontId="46" fillId="12" borderId="1" xfId="0" applyFont="1" applyFill="1" applyBorder="1" applyAlignment="1" applyProtection="1">
      <alignment horizontal="left" vertical="center"/>
    </xf>
    <xf numFmtId="173" fontId="6" fillId="0" borderId="50" xfId="0" applyNumberFormat="1" applyFont="1" applyBorder="1" applyAlignment="1" applyProtection="1">
      <alignment horizontal="right" vertical="center"/>
    </xf>
    <xf numFmtId="0" fontId="48" fillId="12" borderId="6" xfId="0" applyFont="1" applyFill="1" applyBorder="1" applyAlignment="1" applyProtection="1">
      <alignment horizontal="left" vertical="center"/>
    </xf>
    <xf numFmtId="0" fontId="48" fillId="6" borderId="5" xfId="0" applyFont="1" applyFill="1" applyBorder="1" applyAlignment="1" applyProtection="1">
      <alignment vertical="center"/>
    </xf>
    <xf numFmtId="0" fontId="48" fillId="6" borderId="7" xfId="0" applyFont="1" applyFill="1" applyBorder="1" applyAlignment="1" applyProtection="1">
      <alignment vertical="center"/>
    </xf>
    <xf numFmtId="0" fontId="48" fillId="12" borderId="1" xfId="0" applyFont="1" applyFill="1" applyBorder="1" applyAlignment="1" applyProtection="1">
      <alignment horizontal="left" vertical="center"/>
    </xf>
    <xf numFmtId="0" fontId="6" fillId="0" borderId="0" xfId="0" applyFont="1" applyAlignment="1" applyProtection="1">
      <alignment vertical="center"/>
    </xf>
    <xf numFmtId="0" fontId="10" fillId="0" borderId="33" xfId="0" applyFont="1" applyBorder="1" applyAlignment="1" applyProtection="1">
      <alignment vertical="center"/>
    </xf>
    <xf numFmtId="0" fontId="10" fillId="0" borderId="34" xfId="0" applyFont="1" applyBorder="1" applyAlignment="1" applyProtection="1">
      <alignment vertical="center"/>
    </xf>
    <xf numFmtId="0" fontId="10" fillId="0" borderId="35" xfId="0" applyFont="1" applyBorder="1" applyAlignment="1" applyProtection="1">
      <alignment vertical="center"/>
    </xf>
    <xf numFmtId="174" fontId="6" fillId="0" borderId="54" xfId="0" applyNumberFormat="1" applyFont="1" applyBorder="1" applyAlignment="1" applyProtection="1">
      <alignment horizontal="right" vertical="center"/>
    </xf>
    <xf numFmtId="0" fontId="27" fillId="19" borderId="42" xfId="0" applyFont="1" applyFill="1" applyBorder="1" applyAlignment="1" applyProtection="1">
      <alignment vertical="center"/>
    </xf>
    <xf numFmtId="0" fontId="10" fillId="0" borderId="43" xfId="0" applyFont="1" applyBorder="1" applyAlignment="1" applyProtection="1">
      <alignment vertical="center"/>
    </xf>
    <xf numFmtId="0" fontId="6" fillId="0" borderId="44" xfId="0" applyFont="1" applyBorder="1" applyAlignment="1" applyProtection="1">
      <alignment vertical="center"/>
    </xf>
    <xf numFmtId="0" fontId="6" fillId="0" borderId="48" xfId="0" applyFont="1" applyBorder="1" applyAlignment="1" applyProtection="1">
      <alignment vertical="center"/>
    </xf>
    <xf numFmtId="175" fontId="6" fillId="0" borderId="47" xfId="0" applyNumberFormat="1" applyFont="1" applyBorder="1" applyAlignment="1" applyProtection="1">
      <alignment horizontal="right" vertical="center"/>
    </xf>
    <xf numFmtId="0" fontId="6" fillId="0" borderId="29"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vertical="center"/>
    </xf>
    <xf numFmtId="175" fontId="6" fillId="0" borderId="50" xfId="0" applyNumberFormat="1" applyFont="1" applyBorder="1" applyAlignment="1" applyProtection="1">
      <alignment horizontal="right" vertical="center"/>
    </xf>
    <xf numFmtId="0" fontId="6" fillId="0" borderId="33" xfId="0" applyFont="1" applyBorder="1" applyAlignment="1" applyProtection="1">
      <alignment vertical="center"/>
    </xf>
    <xf numFmtId="0" fontId="6" fillId="0" borderId="34" xfId="0" applyFont="1" applyBorder="1" applyAlignment="1" applyProtection="1">
      <alignment vertical="center"/>
    </xf>
    <xf numFmtId="0" fontId="6" fillId="0" borderId="35" xfId="0" applyFont="1" applyBorder="1" applyAlignment="1" applyProtection="1">
      <alignment vertical="center"/>
    </xf>
    <xf numFmtId="175" fontId="6" fillId="0" borderId="54" xfId="0" applyNumberFormat="1" applyFont="1" applyBorder="1" applyAlignment="1" applyProtection="1">
      <alignment horizontal="right" vertical="center"/>
    </xf>
    <xf numFmtId="175" fontId="10" fillId="12" borderId="54" xfId="0" applyNumberFormat="1" applyFont="1" applyFill="1" applyBorder="1" applyAlignment="1" applyProtection="1">
      <alignment horizontal="right" vertical="center"/>
      <protection locked="0"/>
    </xf>
    <xf numFmtId="0" fontId="46" fillId="0" borderId="0" xfId="0" applyFont="1" applyAlignment="1" applyProtection="1">
      <alignment vertical="center"/>
    </xf>
    <xf numFmtId="0" fontId="27" fillId="0" borderId="0" xfId="0" applyFont="1" applyBorder="1" applyAlignment="1" applyProtection="1">
      <alignment vertical="center"/>
    </xf>
    <xf numFmtId="0" fontId="49" fillId="0" borderId="0" xfId="0" applyFont="1" applyAlignment="1" applyProtection="1">
      <alignment vertical="top"/>
    </xf>
    <xf numFmtId="0" fontId="35" fillId="0" borderId="0" xfId="0" applyFont="1" applyAlignment="1" applyProtection="1">
      <alignment vertical="top"/>
    </xf>
    <xf numFmtId="0" fontId="27" fillId="0" borderId="0" xfId="0" applyFont="1" applyAlignment="1" applyProtection="1">
      <alignment horizontal="right" vertical="top"/>
    </xf>
    <xf numFmtId="0" fontId="48" fillId="12" borderId="1" xfId="0" applyFont="1" applyFill="1" applyBorder="1" applyAlignment="1" applyProtection="1">
      <alignment horizontal="center" vertical="center"/>
    </xf>
    <xf numFmtId="0" fontId="48" fillId="12" borderId="1" xfId="0" applyFont="1" applyFill="1" applyBorder="1" applyAlignment="1" applyProtection="1">
      <alignment vertical="center"/>
    </xf>
    <xf numFmtId="0" fontId="27" fillId="19" borderId="87" xfId="0" applyFont="1" applyFill="1" applyBorder="1" applyAlignment="1" applyProtection="1">
      <alignment horizontal="center" vertical="top"/>
    </xf>
    <xf numFmtId="0" fontId="27" fillId="19" borderId="88" xfId="0" applyFont="1" applyFill="1" applyBorder="1" applyAlignment="1" applyProtection="1">
      <alignment horizontal="center" vertical="top"/>
    </xf>
    <xf numFmtId="0" fontId="27" fillId="19" borderId="50" xfId="0" applyFont="1" applyFill="1" applyBorder="1" applyAlignment="1" applyProtection="1">
      <alignment horizontal="center" vertical="top"/>
    </xf>
    <xf numFmtId="0" fontId="27" fillId="19" borderId="46" xfId="0" applyFont="1" applyFill="1" applyBorder="1" applyAlignment="1" applyProtection="1">
      <alignment horizontal="center" vertical="top" wrapText="1"/>
    </xf>
    <xf numFmtId="0" fontId="48" fillId="6" borderId="11" xfId="0" applyFont="1" applyFill="1" applyBorder="1" applyAlignment="1" applyProtection="1">
      <alignment horizontal="center" vertical="center"/>
    </xf>
    <xf numFmtId="0" fontId="48" fillId="6" borderId="10" xfId="0" applyFont="1" applyFill="1" applyBorder="1" applyAlignment="1" applyProtection="1">
      <alignment horizontal="center" vertical="center"/>
    </xf>
    <xf numFmtId="2" fontId="47" fillId="6" borderId="75" xfId="0" applyNumberFormat="1" applyFont="1" applyFill="1" applyBorder="1" applyAlignment="1" applyProtection="1">
      <alignment horizontal="center" vertical="center" wrapText="1"/>
    </xf>
    <xf numFmtId="177" fontId="47" fillId="17" borderId="13" xfId="0" applyNumberFormat="1" applyFont="1" applyFill="1" applyBorder="1" applyAlignment="1" applyProtection="1">
      <alignment horizontal="center" vertical="center"/>
      <protection locked="0"/>
    </xf>
    <xf numFmtId="178" fontId="47" fillId="12" borderId="76" xfId="0" applyNumberFormat="1" applyFont="1" applyFill="1" applyBorder="1" applyAlignment="1" applyProtection="1">
      <alignment horizontal="center" vertical="center"/>
      <protection locked="0"/>
    </xf>
    <xf numFmtId="178" fontId="47" fillId="12" borderId="21" xfId="0" applyNumberFormat="1" applyFont="1" applyFill="1" applyBorder="1" applyAlignment="1" applyProtection="1">
      <alignment horizontal="center" vertical="center"/>
      <protection locked="0"/>
    </xf>
    <xf numFmtId="179" fontId="47" fillId="6" borderId="48" xfId="0" applyNumberFormat="1" applyFont="1" applyFill="1" applyBorder="1" applyAlignment="1" applyProtection="1">
      <alignment horizontal="center" vertical="center"/>
    </xf>
    <xf numFmtId="0" fontId="47" fillId="12" borderId="83" xfId="0" applyNumberFormat="1" applyFont="1" applyFill="1" applyBorder="1" applyAlignment="1" applyProtection="1">
      <alignment horizontal="center" vertical="center"/>
      <protection locked="0"/>
    </xf>
    <xf numFmtId="0" fontId="47" fillId="12" borderId="45" xfId="0" applyNumberFormat="1" applyFont="1" applyFill="1" applyBorder="1" applyAlignment="1" applyProtection="1">
      <alignment horizontal="center" vertical="center"/>
      <protection locked="0"/>
    </xf>
    <xf numFmtId="0" fontId="47" fillId="12" borderId="84" xfId="0" applyNumberFormat="1" applyFont="1" applyFill="1" applyBorder="1" applyAlignment="1" applyProtection="1">
      <alignment horizontal="center" vertical="center"/>
      <protection locked="0"/>
    </xf>
    <xf numFmtId="49" fontId="47" fillId="12" borderId="32" xfId="0" applyNumberFormat="1" applyFont="1" applyFill="1" applyBorder="1" applyAlignment="1" applyProtection="1">
      <alignment horizontal="center" vertical="center" wrapText="1"/>
      <protection locked="0"/>
    </xf>
    <xf numFmtId="175" fontId="47" fillId="0" borderId="47" xfId="0" applyNumberFormat="1" applyFont="1" applyBorder="1" applyAlignment="1" applyProtection="1">
      <alignment vertical="center"/>
    </xf>
    <xf numFmtId="0" fontId="50" fillId="0" borderId="0" xfId="0" applyFont="1" applyAlignment="1" applyProtection="1">
      <alignment horizontal="right" vertical="center"/>
    </xf>
    <xf numFmtId="178" fontId="48" fillId="12" borderId="1" xfId="0" applyNumberFormat="1" applyFont="1" applyFill="1" applyBorder="1" applyAlignment="1" applyProtection="1">
      <alignment horizontal="center" vertical="center"/>
    </xf>
    <xf numFmtId="2" fontId="47" fillId="6" borderId="53" xfId="0" applyNumberFormat="1" applyFont="1" applyFill="1" applyBorder="1" applyAlignment="1" applyProtection="1">
      <alignment horizontal="center" vertical="center" wrapText="1"/>
    </xf>
    <xf numFmtId="177" fontId="47" fillId="17" borderId="16" xfId="0" applyNumberFormat="1" applyFont="1" applyFill="1" applyBorder="1" applyAlignment="1" applyProtection="1">
      <alignment horizontal="center" vertical="center"/>
      <protection locked="0"/>
    </xf>
    <xf numFmtId="178" fontId="47" fillId="12" borderId="1" xfId="0" applyNumberFormat="1" applyFont="1" applyFill="1" applyBorder="1" applyAlignment="1" applyProtection="1">
      <alignment horizontal="center" vertical="center"/>
      <protection locked="0"/>
    </xf>
    <xf numFmtId="178" fontId="47" fillId="12" borderId="17" xfId="0" applyNumberFormat="1" applyFont="1" applyFill="1" applyBorder="1" applyAlignment="1" applyProtection="1">
      <alignment horizontal="center" vertical="center"/>
      <protection locked="0"/>
    </xf>
    <xf numFmtId="179" fontId="47" fillId="6" borderId="22" xfId="0" applyNumberFormat="1" applyFont="1" applyFill="1" applyBorder="1" applyAlignment="1" applyProtection="1">
      <alignment horizontal="center" vertical="center"/>
    </xf>
    <xf numFmtId="0" fontId="47" fillId="12" borderId="16" xfId="0" applyNumberFormat="1" applyFont="1" applyFill="1" applyBorder="1" applyAlignment="1" applyProtection="1">
      <alignment horizontal="center" vertical="center"/>
      <protection locked="0"/>
    </xf>
    <xf numFmtId="0" fontId="47" fillId="12" borderId="1" xfId="0" applyNumberFormat="1" applyFont="1" applyFill="1" applyBorder="1" applyAlignment="1" applyProtection="1">
      <alignment horizontal="center" vertical="center"/>
      <protection locked="0"/>
    </xf>
    <xf numFmtId="0" fontId="47" fillId="12" borderId="17" xfId="0" applyNumberFormat="1" applyFont="1" applyFill="1" applyBorder="1" applyAlignment="1" applyProtection="1">
      <alignment horizontal="center" vertical="center"/>
      <protection locked="0"/>
    </xf>
    <xf numFmtId="49" fontId="47" fillId="12" borderId="7" xfId="0" applyNumberFormat="1" applyFont="1" applyFill="1" applyBorder="1" applyAlignment="1" applyProtection="1">
      <alignment horizontal="center" vertical="center" wrapText="1"/>
      <protection locked="0"/>
    </xf>
    <xf numFmtId="175" fontId="47" fillId="0" borderId="53" xfId="0" applyNumberFormat="1" applyFont="1" applyBorder="1" applyAlignment="1" applyProtection="1">
      <alignment vertical="center"/>
    </xf>
    <xf numFmtId="0" fontId="34" fillId="0" borderId="0" xfId="0" applyFont="1" applyAlignment="1" applyProtection="1">
      <alignment vertical="center"/>
    </xf>
    <xf numFmtId="0" fontId="44" fillId="0" borderId="0" xfId="0" applyFont="1" applyAlignment="1" applyProtection="1">
      <alignment vertical="center"/>
    </xf>
    <xf numFmtId="2" fontId="35" fillId="0" borderId="0" xfId="0" applyNumberFormat="1" applyFont="1" applyAlignment="1" applyProtection="1">
      <alignment vertical="center"/>
    </xf>
    <xf numFmtId="2" fontId="47" fillId="6" borderId="56" xfId="0" applyNumberFormat="1" applyFont="1" applyFill="1" applyBorder="1" applyAlignment="1" applyProtection="1">
      <alignment horizontal="center" vertical="center" wrapText="1"/>
    </xf>
    <xf numFmtId="177" fontId="47" fillId="17" borderId="18" xfId="0" applyNumberFormat="1" applyFont="1" applyFill="1" applyBorder="1" applyAlignment="1" applyProtection="1">
      <alignment horizontal="center" vertical="center"/>
      <protection locked="0"/>
    </xf>
    <xf numFmtId="178" fontId="47" fillId="12" borderId="19" xfId="0" applyNumberFormat="1" applyFont="1" applyFill="1" applyBorder="1" applyAlignment="1" applyProtection="1">
      <alignment horizontal="center" vertical="center"/>
      <protection locked="0"/>
    </xf>
    <xf numFmtId="178" fontId="47" fillId="12" borderId="20" xfId="0" applyNumberFormat="1" applyFont="1" applyFill="1" applyBorder="1" applyAlignment="1" applyProtection="1">
      <alignment horizontal="center" vertical="center"/>
      <protection locked="0"/>
    </xf>
    <xf numFmtId="179" fontId="47" fillId="6" borderId="55" xfId="0" applyNumberFormat="1" applyFont="1" applyFill="1" applyBorder="1" applyAlignment="1" applyProtection="1">
      <alignment horizontal="center" vertical="center"/>
    </xf>
    <xf numFmtId="0" fontId="47" fillId="12" borderId="18" xfId="0" applyNumberFormat="1" applyFont="1" applyFill="1" applyBorder="1" applyAlignment="1" applyProtection="1">
      <alignment horizontal="center" vertical="center"/>
      <protection locked="0"/>
    </xf>
    <xf numFmtId="0" fontId="47" fillId="12" borderId="19" xfId="0" applyNumberFormat="1" applyFont="1" applyFill="1" applyBorder="1" applyAlignment="1" applyProtection="1">
      <alignment horizontal="center" vertical="center"/>
      <protection locked="0"/>
    </xf>
    <xf numFmtId="0" fontId="47" fillId="12" borderId="20" xfId="0" applyNumberFormat="1" applyFont="1" applyFill="1" applyBorder="1" applyAlignment="1" applyProtection="1">
      <alignment horizontal="center" vertical="center"/>
      <protection locked="0"/>
    </xf>
    <xf numFmtId="49" fontId="47" fillId="12" borderId="65" xfId="0" applyNumberFormat="1" applyFont="1" applyFill="1" applyBorder="1" applyAlignment="1" applyProtection="1">
      <alignment horizontal="center" vertical="center" wrapText="1"/>
      <protection locked="0"/>
    </xf>
    <xf numFmtId="175" fontId="47" fillId="0" borderId="56" xfId="0" applyNumberFormat="1" applyFont="1" applyBorder="1" applyAlignment="1" applyProtection="1">
      <alignment vertical="center"/>
    </xf>
    <xf numFmtId="180" fontId="10" fillId="0" borderId="54" xfId="0" applyNumberFormat="1" applyFont="1" applyBorder="1" applyAlignment="1" applyProtection="1">
      <alignment horizontal="center" vertical="center"/>
    </xf>
    <xf numFmtId="181" fontId="10" fillId="0" borderId="54" xfId="0" applyNumberFormat="1" applyFont="1" applyBorder="1" applyAlignment="1" applyProtection="1">
      <alignment horizontal="center" vertical="center"/>
    </xf>
    <xf numFmtId="181" fontId="10" fillId="0" borderId="0" xfId="0" applyNumberFormat="1" applyFont="1" applyBorder="1" applyAlignment="1" applyProtection="1">
      <alignment horizontal="center" vertical="center"/>
    </xf>
    <xf numFmtId="0" fontId="6" fillId="0" borderId="0" xfId="0" applyFont="1" applyAlignment="1" applyProtection="1">
      <alignment horizontal="right" vertical="center"/>
    </xf>
    <xf numFmtId="175" fontId="28" fillId="0" borderId="54" xfId="0" applyNumberFormat="1" applyFont="1" applyBorder="1" applyAlignment="1" applyProtection="1">
      <alignment vertical="center"/>
    </xf>
    <xf numFmtId="0" fontId="35" fillId="0" borderId="12" xfId="0" applyFont="1" applyBorder="1" applyAlignment="1" applyProtection="1">
      <alignment vertical="center"/>
    </xf>
    <xf numFmtId="0" fontId="35" fillId="0" borderId="12" xfId="0" applyFont="1" applyBorder="1" applyAlignment="1" applyProtection="1">
      <alignment horizontal="center" vertical="center"/>
    </xf>
    <xf numFmtId="0" fontId="35" fillId="0" borderId="0" xfId="0" applyFont="1" applyBorder="1" applyAlignment="1" applyProtection="1">
      <alignment vertical="center"/>
    </xf>
    <xf numFmtId="0" fontId="35" fillId="0" borderId="0" xfId="0" applyFont="1" applyBorder="1" applyAlignment="1" applyProtection="1">
      <alignment horizontal="center" vertical="center"/>
    </xf>
    <xf numFmtId="0" fontId="6" fillId="0" borderId="0" xfId="0" applyFont="1" applyAlignment="1" applyProtection="1">
      <alignment horizontal="left" vertical="center"/>
    </xf>
    <xf numFmtId="0" fontId="6" fillId="0" borderId="69" xfId="1" applyFont="1" applyFill="1" applyBorder="1" applyAlignment="1">
      <alignment horizontal="left"/>
    </xf>
    <xf numFmtId="0" fontId="6" fillId="0" borderId="32" xfId="1" applyFont="1" applyFill="1" applyBorder="1" applyAlignment="1">
      <alignment horizontal="left"/>
    </xf>
    <xf numFmtId="0" fontId="6" fillId="0" borderId="15" xfId="1" applyFont="1" applyFill="1" applyBorder="1" applyAlignment="1">
      <alignment horizontal="left"/>
    </xf>
    <xf numFmtId="165" fontId="5" fillId="8" borderId="51" xfId="1" applyNumberFormat="1" applyFont="1" applyFill="1" applyBorder="1" applyAlignment="1">
      <alignment horizontal="center"/>
    </xf>
    <xf numFmtId="165" fontId="5" fillId="14" borderId="13" xfId="1" applyNumberFormat="1" applyFont="1" applyFill="1" applyBorder="1" applyAlignment="1">
      <alignment horizontal="center"/>
    </xf>
    <xf numFmtId="0" fontId="47" fillId="17" borderId="0" xfId="0" applyFont="1" applyFill="1" applyAlignment="1" applyProtection="1">
      <alignment horizontal="left" vertical="center"/>
      <protection locked="0"/>
    </xf>
    <xf numFmtId="0" fontId="40" fillId="0" borderId="0" xfId="0" applyFont="1" applyAlignment="1" applyProtection="1">
      <alignment horizontal="left" vertical="center"/>
    </xf>
    <xf numFmtId="0" fontId="15" fillId="17" borderId="0" xfId="0" applyFont="1" applyFill="1" applyAlignment="1" applyProtection="1">
      <alignment horizontal="left" vertical="center"/>
      <protection locked="0"/>
    </xf>
    <xf numFmtId="0" fontId="15" fillId="17" borderId="0" xfId="0" applyFont="1" applyFill="1" applyAlignment="1" applyProtection="1">
      <alignment horizontal="center" vertical="center"/>
      <protection locked="0"/>
    </xf>
    <xf numFmtId="0" fontId="44" fillId="0" borderId="6" xfId="0" applyFont="1" applyBorder="1" applyAlignment="1" applyProtection="1">
      <alignment horizontal="left" vertical="center"/>
    </xf>
    <xf numFmtId="0" fontId="44" fillId="0" borderId="5" xfId="0" applyFont="1" applyBorder="1" applyAlignment="1" applyProtection="1">
      <alignment horizontal="left" vertical="center"/>
    </xf>
    <xf numFmtId="0" fontId="44" fillId="0" borderId="7" xfId="0" applyFont="1" applyBorder="1" applyAlignment="1" applyProtection="1">
      <alignment horizontal="left" vertical="center"/>
    </xf>
    <xf numFmtId="0" fontId="44" fillId="6" borderId="38" xfId="0" applyFont="1" applyFill="1" applyBorder="1" applyAlignment="1" applyProtection="1">
      <alignment horizontal="center" vertical="center" wrapText="1"/>
    </xf>
    <xf numFmtId="0" fontId="44" fillId="6" borderId="8" xfId="0" applyFont="1" applyFill="1" applyBorder="1" applyAlignment="1" applyProtection="1">
      <alignment horizontal="center" vertical="center" wrapText="1"/>
    </xf>
    <xf numFmtId="0" fontId="44" fillId="6" borderId="39" xfId="0" applyFont="1" applyFill="1" applyBorder="1" applyAlignment="1" applyProtection="1">
      <alignment horizontal="center" vertical="center" wrapText="1"/>
    </xf>
    <xf numFmtId="0" fontId="44" fillId="6" borderId="9" xfId="0" applyFont="1" applyFill="1" applyBorder="1" applyAlignment="1" applyProtection="1">
      <alignment horizontal="center" vertical="center" wrapText="1"/>
    </xf>
    <xf numFmtId="0" fontId="6" fillId="12" borderId="0" xfId="0" applyFont="1" applyFill="1" applyAlignment="1" applyProtection="1">
      <alignment horizontal="left" vertical="top"/>
    </xf>
    <xf numFmtId="176" fontId="27" fillId="0" borderId="34" xfId="0" applyNumberFormat="1" applyFont="1" applyBorder="1" applyAlignment="1" applyProtection="1">
      <alignment horizontal="right" vertical="top"/>
    </xf>
    <xf numFmtId="0" fontId="11" fillId="19" borderId="47" xfId="0" applyFont="1" applyFill="1" applyBorder="1" applyAlignment="1" applyProtection="1">
      <alignment horizontal="center" vertical="center" textRotation="90"/>
    </xf>
    <xf numFmtId="0" fontId="11" fillId="19" borderId="50" xfId="0" applyFont="1" applyFill="1" applyBorder="1" applyAlignment="1" applyProtection="1">
      <alignment horizontal="center" vertical="center" textRotation="90"/>
    </xf>
    <xf numFmtId="0" fontId="11" fillId="19" borderId="81" xfId="0" applyFont="1" applyFill="1" applyBorder="1" applyAlignment="1" applyProtection="1">
      <alignment horizontal="center" vertical="center"/>
    </xf>
    <xf numFmtId="0" fontId="11" fillId="19" borderId="77" xfId="0" applyFont="1" applyFill="1" applyBorder="1" applyAlignment="1" applyProtection="1">
      <alignment horizontal="center" vertical="center"/>
    </xf>
    <xf numFmtId="0" fontId="11" fillId="19" borderId="49" xfId="0" applyFont="1" applyFill="1" applyBorder="1" applyAlignment="1" applyProtection="1">
      <alignment horizontal="center" vertical="center"/>
    </xf>
    <xf numFmtId="0" fontId="11" fillId="19" borderId="82" xfId="0" applyFont="1" applyFill="1" applyBorder="1" applyAlignment="1" applyProtection="1">
      <alignment horizontal="center" vertical="center"/>
    </xf>
    <xf numFmtId="0" fontId="11" fillId="19" borderId="39" xfId="0" applyFont="1" applyFill="1" applyBorder="1" applyAlignment="1" applyProtection="1">
      <alignment horizontal="center" vertical="center"/>
    </xf>
    <xf numFmtId="0" fontId="11" fillId="19" borderId="85" xfId="0" applyFont="1" applyFill="1" applyBorder="1" applyAlignment="1" applyProtection="1">
      <alignment horizontal="center" vertical="center"/>
    </xf>
    <xf numFmtId="0" fontId="11" fillId="19" borderId="47" xfId="0" applyFont="1" applyFill="1" applyBorder="1" applyAlignment="1" applyProtection="1">
      <alignment horizontal="center" vertical="center"/>
    </xf>
    <xf numFmtId="0" fontId="11" fillId="19" borderId="50" xfId="0" applyFont="1" applyFill="1" applyBorder="1" applyAlignment="1" applyProtection="1">
      <alignment horizontal="center" vertical="center"/>
    </xf>
    <xf numFmtId="0" fontId="11" fillId="19" borderId="83" xfId="0" applyFont="1" applyFill="1" applyBorder="1" applyAlignment="1" applyProtection="1">
      <alignment horizontal="center" vertical="center" wrapText="1"/>
    </xf>
    <xf numFmtId="0" fontId="11" fillId="19" borderId="77" xfId="0" applyFont="1" applyFill="1" applyBorder="1" applyAlignment="1" applyProtection="1">
      <alignment horizontal="center" vertical="center" wrapText="1"/>
    </xf>
    <xf numFmtId="0" fontId="11" fillId="19" borderId="45" xfId="0" applyFont="1" applyFill="1" applyBorder="1" applyAlignment="1" applyProtection="1">
      <alignment horizontal="center" vertical="center" textRotation="90" wrapText="1"/>
    </xf>
    <xf numFmtId="0" fontId="11" fillId="19" borderId="3" xfId="0" applyFont="1" applyFill="1" applyBorder="1" applyAlignment="1" applyProtection="1">
      <alignment horizontal="center" vertical="center" textRotation="90" wrapText="1"/>
    </xf>
    <xf numFmtId="0" fontId="11" fillId="19" borderId="37" xfId="0" applyFont="1" applyFill="1" applyBorder="1" applyAlignment="1" applyProtection="1">
      <alignment horizontal="center" vertical="center" textRotation="90" wrapText="1"/>
    </xf>
    <xf numFmtId="0" fontId="11" fillId="19" borderId="84" xfId="0" applyFont="1" applyFill="1" applyBorder="1" applyAlignment="1" applyProtection="1">
      <alignment horizontal="center" vertical="center" textRotation="90" wrapText="1"/>
    </xf>
    <xf numFmtId="0" fontId="11" fillId="19" borderId="86" xfId="0" applyFont="1" applyFill="1" applyBorder="1" applyAlignment="1" applyProtection="1">
      <alignment horizontal="center" vertical="center" textRotation="90" wrapText="1"/>
    </xf>
    <xf numFmtId="0" fontId="11" fillId="19" borderId="72" xfId="0" applyFont="1" applyFill="1" applyBorder="1" applyAlignment="1" applyProtection="1">
      <alignment horizontal="center" vertical="center" textRotation="90" wrapText="1"/>
    </xf>
    <xf numFmtId="2" fontId="11" fillId="19" borderId="47" xfId="0" applyNumberFormat="1" applyFont="1" applyFill="1" applyBorder="1" applyAlignment="1" applyProtection="1">
      <alignment horizontal="center" vertical="center" wrapText="1"/>
    </xf>
    <xf numFmtId="2" fontId="11" fillId="19" borderId="50" xfId="0" applyNumberFormat="1" applyFont="1" applyFill="1" applyBorder="1" applyAlignment="1" applyProtection="1">
      <alignment horizontal="center" vertical="center" wrapText="1"/>
    </xf>
    <xf numFmtId="2" fontId="11" fillId="19" borderId="54" xfId="0" applyNumberFormat="1" applyFont="1" applyFill="1" applyBorder="1" applyAlignment="1" applyProtection="1">
      <alignment horizontal="center" vertical="center" wrapText="1"/>
    </xf>
    <xf numFmtId="0" fontId="11" fillId="19" borderId="47" xfId="0" applyFont="1" applyFill="1" applyBorder="1" applyAlignment="1" applyProtection="1">
      <alignment horizontal="center" vertical="center" wrapText="1"/>
    </xf>
    <xf numFmtId="0" fontId="11" fillId="19" borderId="50" xfId="0" applyFont="1" applyFill="1" applyBorder="1" applyAlignment="1" applyProtection="1">
      <alignment horizontal="center" vertical="center" wrapText="1"/>
    </xf>
    <xf numFmtId="0" fontId="11" fillId="19" borderId="54" xfId="0" applyFont="1" applyFill="1" applyBorder="1" applyAlignment="1" applyProtection="1">
      <alignment horizontal="center" vertical="center" wrapText="1"/>
    </xf>
    <xf numFmtId="14" fontId="7" fillId="0" borderId="0" xfId="1" applyNumberFormat="1" applyFont="1" applyAlignment="1">
      <alignment horizontal="right"/>
    </xf>
    <xf numFmtId="0" fontId="26" fillId="0" borderId="0" xfId="0" applyFont="1" applyAlignment="1"/>
    <xf numFmtId="0" fontId="10" fillId="13" borderId="43" xfId="1" applyFont="1" applyFill="1" applyBorder="1" applyAlignment="1">
      <alignment horizontal="center"/>
    </xf>
    <xf numFmtId="0" fontId="10" fillId="13" borderId="44" xfId="1" applyFont="1" applyFill="1" applyBorder="1" applyAlignment="1">
      <alignment horizontal="center"/>
    </xf>
    <xf numFmtId="0" fontId="10" fillId="13" borderId="48" xfId="1" applyFont="1" applyFill="1" applyBorder="1" applyAlignment="1">
      <alignment horizontal="center"/>
    </xf>
    <xf numFmtId="164" fontId="6" fillId="13" borderId="29" xfId="1" applyNumberFormat="1" applyFont="1" applyFill="1" applyBorder="1" applyAlignment="1">
      <alignment horizontal="right" vertical="center"/>
    </xf>
    <xf numFmtId="164" fontId="6" fillId="13" borderId="0" xfId="1" applyNumberFormat="1" applyFont="1" applyFill="1" applyBorder="1" applyAlignment="1">
      <alignment horizontal="right" vertical="center"/>
    </xf>
    <xf numFmtId="164" fontId="6" fillId="13" borderId="9" xfId="1" applyNumberFormat="1" applyFont="1" applyFill="1" applyBorder="1" applyAlignment="1">
      <alignment horizontal="right" vertical="center"/>
    </xf>
    <xf numFmtId="164" fontId="6" fillId="13" borderId="33" xfId="1" applyNumberFormat="1" applyFont="1" applyFill="1" applyBorder="1" applyAlignment="1">
      <alignment horizontal="right" vertical="center"/>
    </xf>
    <xf numFmtId="164" fontId="6" fillId="13" borderId="34" xfId="1" applyNumberFormat="1" applyFont="1" applyFill="1" applyBorder="1" applyAlignment="1">
      <alignment horizontal="right" vertical="center"/>
    </xf>
    <xf numFmtId="164" fontId="6" fillId="13" borderId="71" xfId="1" applyNumberFormat="1" applyFont="1" applyFill="1" applyBorder="1" applyAlignment="1">
      <alignment horizontal="right" vertical="center"/>
    </xf>
    <xf numFmtId="0" fontId="6" fillId="13" borderId="4" xfId="1" applyFont="1" applyFill="1" applyBorder="1" applyAlignment="1">
      <alignment horizontal="center" vertical="center"/>
    </xf>
    <xf numFmtId="0" fontId="6" fillId="13" borderId="2" xfId="1" applyFont="1" applyFill="1" applyBorder="1" applyAlignment="1">
      <alignment horizontal="center" vertical="center"/>
    </xf>
    <xf numFmtId="0" fontId="5" fillId="13" borderId="4" xfId="1" applyFont="1" applyFill="1" applyBorder="1" applyAlignment="1">
      <alignment horizontal="center" vertical="center" textRotation="90"/>
    </xf>
    <xf numFmtId="0" fontId="5" fillId="13" borderId="2" xfId="1" applyFont="1" applyFill="1" applyBorder="1" applyAlignment="1">
      <alignment horizontal="center" vertical="center" textRotation="90"/>
    </xf>
    <xf numFmtId="164" fontId="6" fillId="13" borderId="39" xfId="1" applyNumberFormat="1" applyFont="1" applyFill="1" applyBorder="1" applyAlignment="1">
      <alignment horizontal="center" vertical="center"/>
    </xf>
    <xf numFmtId="164" fontId="6" fillId="13" borderId="0" xfId="1" applyNumberFormat="1" applyFont="1" applyFill="1" applyBorder="1" applyAlignment="1">
      <alignment horizontal="center" vertical="center"/>
    </xf>
    <xf numFmtId="164" fontId="6" fillId="13" borderId="24" xfId="1" applyNumberFormat="1" applyFont="1" applyFill="1" applyBorder="1" applyAlignment="1">
      <alignment horizontal="center" vertical="center"/>
    </xf>
    <xf numFmtId="164" fontId="6" fillId="13" borderId="73" xfId="1" applyNumberFormat="1" applyFont="1" applyFill="1" applyBorder="1" applyAlignment="1">
      <alignment horizontal="center" vertical="center"/>
    </xf>
    <xf numFmtId="164" fontId="6" fillId="13" borderId="34" xfId="1" applyNumberFormat="1" applyFont="1" applyFill="1" applyBorder="1" applyAlignment="1">
      <alignment horizontal="center" vertical="center"/>
    </xf>
    <xf numFmtId="164" fontId="6" fillId="13" borderId="35" xfId="1" applyNumberFormat="1" applyFont="1" applyFill="1" applyBorder="1" applyAlignment="1">
      <alignment horizontal="center" vertical="center"/>
    </xf>
    <xf numFmtId="0" fontId="6" fillId="0" borderId="49" xfId="1" applyFont="1" applyFill="1" applyBorder="1" applyAlignment="1">
      <alignment horizontal="center" vertical="center" wrapText="1"/>
    </xf>
    <xf numFmtId="0" fontId="6" fillId="0" borderId="44" xfId="1" applyFont="1" applyFill="1" applyBorder="1" applyAlignment="1">
      <alignment horizontal="center" vertical="center" wrapText="1"/>
    </xf>
    <xf numFmtId="0" fontId="6" fillId="0" borderId="48" xfId="1" applyFont="1" applyFill="1" applyBorder="1" applyAlignment="1">
      <alignment horizontal="center" vertical="center" wrapText="1"/>
    </xf>
    <xf numFmtId="0" fontId="6" fillId="0" borderId="73" xfId="1" applyFont="1" applyFill="1" applyBorder="1" applyAlignment="1">
      <alignment horizontal="center" vertical="center" wrapText="1"/>
    </xf>
    <xf numFmtId="0" fontId="6" fillId="0" borderId="34" xfId="1" applyFont="1" applyFill="1" applyBorder="1" applyAlignment="1">
      <alignment horizontal="center" vertical="center" wrapText="1"/>
    </xf>
    <xf numFmtId="0" fontId="6" fillId="0" borderId="35" xfId="1" applyFont="1" applyFill="1" applyBorder="1" applyAlignment="1">
      <alignment horizontal="center" vertical="center" wrapText="1"/>
    </xf>
    <xf numFmtId="164" fontId="6" fillId="6" borderId="31" xfId="1" applyNumberFormat="1" applyFont="1" applyFill="1" applyBorder="1" applyAlignment="1">
      <alignment horizontal="right"/>
    </xf>
    <xf numFmtId="164" fontId="6" fillId="6" borderId="32" xfId="1" applyNumberFormat="1" applyFont="1" applyFill="1" applyBorder="1" applyAlignment="1">
      <alignment horizontal="right"/>
    </xf>
    <xf numFmtId="164" fontId="6" fillId="6" borderId="68" xfId="1" applyNumberFormat="1" applyFont="1" applyFill="1" applyBorder="1" applyAlignment="1">
      <alignment horizontal="right"/>
    </xf>
    <xf numFmtId="164" fontId="6" fillId="6" borderId="57" xfId="1" applyNumberFormat="1" applyFont="1" applyFill="1" applyBorder="1" applyAlignment="1">
      <alignment horizontal="right"/>
    </xf>
    <xf numFmtId="164" fontId="6" fillId="6" borderId="65" xfId="1" applyNumberFormat="1" applyFont="1" applyFill="1" applyBorder="1" applyAlignment="1">
      <alignment horizontal="right"/>
    </xf>
    <xf numFmtId="164" fontId="6" fillId="6" borderId="58" xfId="1" applyNumberFormat="1" applyFont="1" applyFill="1" applyBorder="1" applyAlignment="1">
      <alignment horizontal="right"/>
    </xf>
    <xf numFmtId="164" fontId="6" fillId="6" borderId="27" xfId="1" applyNumberFormat="1" applyFont="1" applyFill="1" applyBorder="1" applyAlignment="1">
      <alignment horizontal="right"/>
    </xf>
    <xf numFmtId="164" fontId="6" fillId="6" borderId="7" xfId="1" applyNumberFormat="1" applyFont="1" applyFill="1" applyBorder="1" applyAlignment="1">
      <alignment horizontal="right"/>
    </xf>
    <xf numFmtId="164" fontId="6" fillId="6" borderId="5" xfId="1" applyNumberFormat="1" applyFont="1" applyFill="1" applyBorder="1" applyAlignment="1">
      <alignment horizontal="right"/>
    </xf>
    <xf numFmtId="164" fontId="6" fillId="6" borderId="43" xfId="1" applyNumberFormat="1" applyFont="1" applyFill="1" applyBorder="1" applyAlignment="1">
      <alignment horizontal="right" vertical="center"/>
    </xf>
    <xf numFmtId="164" fontId="6" fillId="6" borderId="44" xfId="1" applyNumberFormat="1" applyFont="1" applyFill="1" applyBorder="1" applyAlignment="1">
      <alignment horizontal="right" vertical="center"/>
    </xf>
    <xf numFmtId="164" fontId="6" fillId="6" borderId="76" xfId="1" applyNumberFormat="1" applyFont="1" applyFill="1" applyBorder="1" applyAlignment="1">
      <alignment horizontal="right" vertical="center"/>
    </xf>
    <xf numFmtId="164" fontId="6" fillId="6" borderId="33" xfId="1" applyNumberFormat="1" applyFont="1" applyFill="1" applyBorder="1" applyAlignment="1">
      <alignment horizontal="right" vertical="center"/>
    </xf>
    <xf numFmtId="164" fontId="6" fillId="6" borderId="34" xfId="1" applyNumberFormat="1" applyFont="1" applyFill="1" applyBorder="1" applyAlignment="1">
      <alignment horizontal="right" vertical="center"/>
    </xf>
    <xf numFmtId="164" fontId="6" fillId="6" borderId="71" xfId="1" applyNumberFormat="1" applyFont="1" applyFill="1" applyBorder="1" applyAlignment="1">
      <alignment horizontal="right" vertical="center"/>
    </xf>
    <xf numFmtId="2" fontId="5" fillId="6" borderId="45" xfId="1" applyNumberFormat="1" applyFont="1" applyFill="1" applyBorder="1" applyAlignment="1">
      <alignment horizontal="center" vertical="center"/>
    </xf>
    <xf numFmtId="2" fontId="5" fillId="6" borderId="37" xfId="1" applyNumberFormat="1" applyFont="1" applyFill="1" applyBorder="1" applyAlignment="1">
      <alignment horizontal="center" vertical="center"/>
    </xf>
    <xf numFmtId="2" fontId="20" fillId="0" borderId="45" xfId="0" applyNumberFormat="1" applyFont="1" applyBorder="1" applyAlignment="1">
      <alignment horizontal="right" vertical="center"/>
    </xf>
    <xf numFmtId="2" fontId="20" fillId="0" borderId="37" xfId="0" applyNumberFormat="1" applyFont="1" applyBorder="1" applyAlignment="1">
      <alignment horizontal="right" vertical="center"/>
    </xf>
    <xf numFmtId="2" fontId="5" fillId="2" borderId="45" xfId="1" applyNumberFormat="1" applyFont="1" applyFill="1" applyBorder="1" applyAlignment="1">
      <alignment horizontal="center" vertical="center"/>
    </xf>
    <xf numFmtId="2" fontId="5" fillId="2" borderId="37" xfId="1" applyNumberFormat="1" applyFont="1" applyFill="1" applyBorder="1" applyAlignment="1">
      <alignment horizontal="center" vertical="center"/>
    </xf>
    <xf numFmtId="0" fontId="5" fillId="14" borderId="45" xfId="1" applyFont="1" applyFill="1" applyBorder="1" applyAlignment="1">
      <alignment horizontal="center" vertical="center"/>
    </xf>
    <xf numFmtId="0" fontId="5" fillId="14" borderId="37" xfId="1" applyFont="1" applyFill="1" applyBorder="1" applyAlignment="1">
      <alignment horizontal="center" vertical="center"/>
    </xf>
    <xf numFmtId="0" fontId="5" fillId="0" borderId="45" xfId="1" applyFont="1" applyBorder="1" applyAlignment="1">
      <alignment horizontal="center" vertical="center"/>
    </xf>
    <xf numFmtId="0" fontId="5" fillId="0" borderId="37" xfId="1" applyFont="1" applyBorder="1" applyAlignment="1">
      <alignment horizontal="center" vertical="center"/>
    </xf>
    <xf numFmtId="0" fontId="11" fillId="11" borderId="47" xfId="1" applyFont="1" applyFill="1" applyBorder="1" applyAlignment="1">
      <alignment horizontal="center" vertical="center" textRotation="90"/>
    </xf>
    <xf numFmtId="0" fontId="11" fillId="11" borderId="50" xfId="1" applyFont="1" applyFill="1" applyBorder="1" applyAlignment="1">
      <alignment horizontal="center" vertical="center"/>
    </xf>
    <xf numFmtId="0" fontId="11" fillId="11" borderId="47" xfId="1" applyFont="1" applyFill="1" applyBorder="1" applyAlignment="1">
      <alignment horizontal="center" vertical="center"/>
    </xf>
    <xf numFmtId="0" fontId="11" fillId="11" borderId="54" xfId="1" applyFont="1" applyFill="1" applyBorder="1" applyAlignment="1">
      <alignment horizontal="center" vertical="center"/>
    </xf>
    <xf numFmtId="164" fontId="11" fillId="11" borderId="47" xfId="1" applyNumberFormat="1" applyFont="1" applyFill="1" applyBorder="1" applyAlignment="1">
      <alignment horizontal="center" vertical="center" textRotation="90"/>
    </xf>
    <xf numFmtId="164" fontId="11" fillId="11" borderId="50" xfId="1" applyNumberFormat="1" applyFont="1" applyFill="1" applyBorder="1" applyAlignment="1">
      <alignment horizontal="center" vertical="center"/>
    </xf>
    <xf numFmtId="164" fontId="11" fillId="11" borderId="54" xfId="1" applyNumberFormat="1" applyFont="1" applyFill="1" applyBorder="1" applyAlignment="1">
      <alignment horizontal="center" vertical="center"/>
    </xf>
    <xf numFmtId="164" fontId="25" fillId="13" borderId="60" xfId="1" applyNumberFormat="1" applyFont="1" applyFill="1" applyBorder="1" applyAlignment="1">
      <alignment horizontal="right"/>
    </xf>
    <xf numFmtId="164" fontId="25" fillId="13" borderId="41" xfId="1" applyNumberFormat="1" applyFont="1" applyFill="1" applyBorder="1" applyAlignment="1">
      <alignment horizontal="right"/>
    </xf>
    <xf numFmtId="164" fontId="25" fillId="13" borderId="42" xfId="1" applyNumberFormat="1" applyFont="1" applyFill="1" applyBorder="1" applyAlignment="1">
      <alignment horizontal="right"/>
    </xf>
    <xf numFmtId="0" fontId="11" fillId="2" borderId="47" xfId="1" applyFont="1" applyFill="1" applyBorder="1" applyAlignment="1">
      <alignment horizontal="center" vertical="center" textRotation="90"/>
    </xf>
    <xf numFmtId="0" fontId="11" fillId="2" borderId="50" xfId="1" applyFont="1" applyFill="1" applyBorder="1" applyAlignment="1">
      <alignment horizontal="center" vertical="center"/>
    </xf>
    <xf numFmtId="0" fontId="11" fillId="2" borderId="54" xfId="1" applyFont="1" applyFill="1" applyBorder="1" applyAlignment="1">
      <alignment horizontal="center" vertical="center"/>
    </xf>
    <xf numFmtId="164" fontId="11" fillId="3" borderId="48" xfId="1" applyNumberFormat="1" applyFont="1" applyFill="1" applyBorder="1" applyAlignment="1">
      <alignment horizontal="center" vertical="center" textRotation="90"/>
    </xf>
    <xf numFmtId="164" fontId="11" fillId="3" borderId="24" xfId="1" applyNumberFormat="1" applyFont="1" applyFill="1" applyBorder="1" applyAlignment="1">
      <alignment horizontal="center" vertical="center"/>
    </xf>
    <xf numFmtId="0" fontId="11" fillId="3" borderId="47" xfId="1" applyFont="1" applyFill="1" applyBorder="1" applyAlignment="1">
      <alignment horizontal="center" vertical="center" textRotation="90"/>
    </xf>
    <xf numFmtId="0" fontId="11" fillId="3" borderId="50" xfId="1" applyFont="1" applyFill="1" applyBorder="1" applyAlignment="1">
      <alignment horizontal="center" vertical="center"/>
    </xf>
    <xf numFmtId="0" fontId="11" fillId="3" borderId="54" xfId="1" applyFont="1" applyFill="1" applyBorder="1" applyAlignment="1">
      <alignment horizontal="center" vertical="center"/>
    </xf>
    <xf numFmtId="164" fontId="11" fillId="3" borderId="35" xfId="1" applyNumberFormat="1" applyFont="1" applyFill="1" applyBorder="1" applyAlignment="1">
      <alignment horizontal="center" vertical="center"/>
    </xf>
    <xf numFmtId="164" fontId="11" fillId="11" borderId="48" xfId="1" applyNumberFormat="1" applyFont="1" applyFill="1" applyBorder="1" applyAlignment="1">
      <alignment horizontal="center" vertical="center" textRotation="90"/>
    </xf>
    <xf numFmtId="164" fontId="11" fillId="11" borderId="24" xfId="1" applyNumberFormat="1" applyFont="1" applyFill="1" applyBorder="1" applyAlignment="1">
      <alignment horizontal="center" vertical="center"/>
    </xf>
    <xf numFmtId="164" fontId="11" fillId="11" borderId="35" xfId="1" applyNumberFormat="1" applyFont="1" applyFill="1" applyBorder="1" applyAlignment="1">
      <alignment horizontal="center" vertical="center"/>
    </xf>
  </cellXfs>
  <cellStyles count="9">
    <cellStyle name="Euro" xfId="4"/>
    <cellStyle name="Euro 2" xfId="7"/>
    <cellStyle name="Hyperlink" xfId="8" builtinId="8"/>
    <cellStyle name="Standard" xfId="0" builtinId="0"/>
    <cellStyle name="Standard 2" xfId="1"/>
    <cellStyle name="Standard 3" xfId="2"/>
    <cellStyle name="Standard 3 2" xfId="5"/>
    <cellStyle name="Standard 4" xfId="3"/>
    <cellStyle name="Standard 4 2" xfId="6"/>
  </cellStyles>
  <dxfs count="0"/>
  <tableStyles count="0" defaultTableStyle="TableStyleMedium9" defaultPivotStyle="PivotStyleLight16"/>
  <colors>
    <mruColors>
      <color rgb="FFFFFFCC"/>
      <color rgb="FFFFFF99"/>
      <color rgb="FFFAF290"/>
      <color rgb="FFF991CF"/>
      <color rgb="FFFFFF66"/>
      <color rgb="FFF54DB1"/>
      <color rgb="FFE0F595"/>
      <color rgb="FFEDF793"/>
      <color rgb="FFFAFE54"/>
      <color rgb="FFE5F36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1562100</xdr:colOff>
      <xdr:row>0</xdr:row>
      <xdr:rowOff>30480</xdr:rowOff>
    </xdr:from>
    <xdr:to>
      <xdr:col>12</xdr:col>
      <xdr:colOff>662940</xdr:colOff>
      <xdr:row>5</xdr:row>
      <xdr:rowOff>152400</xdr:rowOff>
    </xdr:to>
    <xdr:pic>
      <xdr:nvPicPr>
        <xdr:cNvPr id="2" name="Grafik 2" descr="2014-07-04_JUDOKAN_Logo_70x70mm_mehrfarbi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30480"/>
          <a:ext cx="11506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ung, Trainer-2017"/>
      <sheetName val="Planung, Trainer-2016"/>
      <sheetName val="Mitglieder"/>
      <sheetName val="Systembereinigung"/>
      <sheetName val="Abrechnung"/>
      <sheetName val="Haushaltsplan-2016"/>
      <sheetName val="Haushaltsplan-2015"/>
      <sheetName val="Planung, Trainer-2015"/>
      <sheetName val="Inventar-Judoanzüge"/>
      <sheetName val="BLSV-2015"/>
      <sheetName val="Meisterschaften-2015"/>
      <sheetName val="Bilanz-2014"/>
      <sheetName val="Planung, Trainer-2014"/>
      <sheetName val="Systembereinigung-2014"/>
      <sheetName val="Abrechnung-2014"/>
      <sheetName val="Breit-XL 5,80cm (2016-2019)"/>
      <sheetName val="Breit-XL 5,80cm (2013-2015)"/>
      <sheetName val="Schmal (XL)"/>
      <sheetName val="Breit (xs)"/>
      <sheetName val="Schmal (x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externalLinkPath" Target="JahrMonatTag_Abrechnung_Name+Vorname.xls" TargetMode="External"/><Relationship Id="rId7" Type="http://schemas.openxmlformats.org/officeDocument/2006/relationships/drawing" Target="../drawings/drawing1.xml"/><Relationship Id="rId2" Type="http://schemas.openxmlformats.org/officeDocument/2006/relationships/externalLinkPath" Target="JahrMonatTag_Abrechnung_Name+Vorname.xls" TargetMode="External"/><Relationship Id="rId1" Type="http://schemas.openxmlformats.org/officeDocument/2006/relationships/externalLinkPath" Target="JahrMonatTag_Abrechnung_Name+Vorname.xls" TargetMode="External"/><Relationship Id="rId6" Type="http://schemas.openxmlformats.org/officeDocument/2006/relationships/printerSettings" Target="../printerSettings/printerSettings1.bin"/><Relationship Id="rId5" Type="http://schemas.openxmlformats.org/officeDocument/2006/relationships/hyperlink" Target="http://www.judo-in-aschaffenburg.de/" TargetMode="External"/><Relationship Id="rId4" Type="http://schemas.openxmlformats.org/officeDocument/2006/relationships/externalLinkPath" Target="JahrMonatTag_Abrechnung_Name+Vorname.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1"/>
  <sheetViews>
    <sheetView tabSelected="1" view="pageBreakPreview" zoomScale="110" zoomScaleNormal="70" zoomScaleSheetLayoutView="110" workbookViewId="0">
      <selection activeCell="B13" sqref="B13:F13"/>
    </sheetView>
  </sheetViews>
  <sheetFormatPr baseColWidth="10" defaultColWidth="9.109375" defaultRowHeight="15" outlineLevelCol="1" x14ac:dyDescent="0.25"/>
  <cols>
    <col min="1" max="1" width="3.6640625" style="285" customWidth="1" outlineLevel="1"/>
    <col min="2" max="2" width="3.109375" style="285" customWidth="1"/>
    <col min="3" max="3" width="9.6640625" style="285" customWidth="1"/>
    <col min="4" max="5" width="6.109375" style="285" customWidth="1"/>
    <col min="6" max="6" width="10" style="294" customWidth="1"/>
    <col min="7" max="7" width="9" style="285" customWidth="1"/>
    <col min="8" max="10" width="3.109375" style="285" customWidth="1"/>
    <col min="11" max="11" width="3" style="285" customWidth="1"/>
    <col min="12" max="12" width="29.88671875" style="285" customWidth="1"/>
    <col min="13" max="13" width="10" style="285" customWidth="1"/>
    <col min="14" max="14" width="9.109375" style="284" customWidth="1" outlineLevel="1"/>
    <col min="15" max="15" width="9.109375" style="285" customWidth="1" outlineLevel="1"/>
    <col min="16" max="16" width="9.33203125" style="285" customWidth="1" outlineLevel="1"/>
    <col min="17" max="19" width="9.109375" style="285" customWidth="1" outlineLevel="1"/>
    <col min="20" max="20" width="25.88671875" style="285" customWidth="1" outlineLevel="1"/>
    <col min="21" max="256" width="9.109375" style="285"/>
    <col min="257" max="257" width="3.6640625" style="285" customWidth="1"/>
    <col min="258" max="258" width="3.109375" style="285" customWidth="1"/>
    <col min="259" max="259" width="9.6640625" style="285" customWidth="1"/>
    <col min="260" max="261" width="6.109375" style="285" customWidth="1"/>
    <col min="262" max="262" width="10" style="285" customWidth="1"/>
    <col min="263" max="263" width="9" style="285" customWidth="1"/>
    <col min="264" max="266" width="3.109375" style="285" customWidth="1"/>
    <col min="267" max="267" width="3" style="285" customWidth="1"/>
    <col min="268" max="268" width="29.88671875" style="285" customWidth="1"/>
    <col min="269" max="269" width="10" style="285" customWidth="1"/>
    <col min="270" max="271" width="9.109375" style="285" customWidth="1"/>
    <col min="272" max="272" width="9.33203125" style="285" customWidth="1"/>
    <col min="273" max="275" width="9.109375" style="285" customWidth="1"/>
    <col min="276" max="276" width="25.88671875" style="285" customWidth="1"/>
    <col min="277" max="512" width="9.109375" style="285"/>
    <col min="513" max="513" width="3.6640625" style="285" customWidth="1"/>
    <col min="514" max="514" width="3.109375" style="285" customWidth="1"/>
    <col min="515" max="515" width="9.6640625" style="285" customWidth="1"/>
    <col min="516" max="517" width="6.109375" style="285" customWidth="1"/>
    <col min="518" max="518" width="10" style="285" customWidth="1"/>
    <col min="519" max="519" width="9" style="285" customWidth="1"/>
    <col min="520" max="522" width="3.109375" style="285" customWidth="1"/>
    <col min="523" max="523" width="3" style="285" customWidth="1"/>
    <col min="524" max="524" width="29.88671875" style="285" customWidth="1"/>
    <col min="525" max="525" width="10" style="285" customWidth="1"/>
    <col min="526" max="527" width="9.109375" style="285" customWidth="1"/>
    <col min="528" max="528" width="9.33203125" style="285" customWidth="1"/>
    <col min="529" max="531" width="9.109375" style="285" customWidth="1"/>
    <col min="532" max="532" width="25.88671875" style="285" customWidth="1"/>
    <col min="533" max="768" width="9.109375" style="285"/>
    <col min="769" max="769" width="3.6640625" style="285" customWidth="1"/>
    <col min="770" max="770" width="3.109375" style="285" customWidth="1"/>
    <col min="771" max="771" width="9.6640625" style="285" customWidth="1"/>
    <col min="772" max="773" width="6.109375" style="285" customWidth="1"/>
    <col min="774" max="774" width="10" style="285" customWidth="1"/>
    <col min="775" max="775" width="9" style="285" customWidth="1"/>
    <col min="776" max="778" width="3.109375" style="285" customWidth="1"/>
    <col min="779" max="779" width="3" style="285" customWidth="1"/>
    <col min="780" max="780" width="29.88671875" style="285" customWidth="1"/>
    <col min="781" max="781" width="10" style="285" customWidth="1"/>
    <col min="782" max="783" width="9.109375" style="285" customWidth="1"/>
    <col min="784" max="784" width="9.33203125" style="285" customWidth="1"/>
    <col min="785" max="787" width="9.109375" style="285" customWidth="1"/>
    <col min="788" max="788" width="25.88671875" style="285" customWidth="1"/>
    <col min="789" max="1024" width="9.109375" style="285"/>
    <col min="1025" max="1025" width="3.6640625" style="285" customWidth="1"/>
    <col min="1026" max="1026" width="3.109375" style="285" customWidth="1"/>
    <col min="1027" max="1027" width="9.6640625" style="285" customWidth="1"/>
    <col min="1028" max="1029" width="6.109375" style="285" customWidth="1"/>
    <col min="1030" max="1030" width="10" style="285" customWidth="1"/>
    <col min="1031" max="1031" width="9" style="285" customWidth="1"/>
    <col min="1032" max="1034" width="3.109375" style="285" customWidth="1"/>
    <col min="1035" max="1035" width="3" style="285" customWidth="1"/>
    <col min="1036" max="1036" width="29.88671875" style="285" customWidth="1"/>
    <col min="1037" max="1037" width="10" style="285" customWidth="1"/>
    <col min="1038" max="1039" width="9.109375" style="285" customWidth="1"/>
    <col min="1040" max="1040" width="9.33203125" style="285" customWidth="1"/>
    <col min="1041" max="1043" width="9.109375" style="285" customWidth="1"/>
    <col min="1044" max="1044" width="25.88671875" style="285" customWidth="1"/>
    <col min="1045" max="1280" width="9.109375" style="285"/>
    <col min="1281" max="1281" width="3.6640625" style="285" customWidth="1"/>
    <col min="1282" max="1282" width="3.109375" style="285" customWidth="1"/>
    <col min="1283" max="1283" width="9.6640625" style="285" customWidth="1"/>
    <col min="1284" max="1285" width="6.109375" style="285" customWidth="1"/>
    <col min="1286" max="1286" width="10" style="285" customWidth="1"/>
    <col min="1287" max="1287" width="9" style="285" customWidth="1"/>
    <col min="1288" max="1290" width="3.109375" style="285" customWidth="1"/>
    <col min="1291" max="1291" width="3" style="285" customWidth="1"/>
    <col min="1292" max="1292" width="29.88671875" style="285" customWidth="1"/>
    <col min="1293" max="1293" width="10" style="285" customWidth="1"/>
    <col min="1294" max="1295" width="9.109375" style="285" customWidth="1"/>
    <col min="1296" max="1296" width="9.33203125" style="285" customWidth="1"/>
    <col min="1297" max="1299" width="9.109375" style="285" customWidth="1"/>
    <col min="1300" max="1300" width="25.88671875" style="285" customWidth="1"/>
    <col min="1301" max="1536" width="9.109375" style="285"/>
    <col min="1537" max="1537" width="3.6640625" style="285" customWidth="1"/>
    <col min="1538" max="1538" width="3.109375" style="285" customWidth="1"/>
    <col min="1539" max="1539" width="9.6640625" style="285" customWidth="1"/>
    <col min="1540" max="1541" width="6.109375" style="285" customWidth="1"/>
    <col min="1542" max="1542" width="10" style="285" customWidth="1"/>
    <col min="1543" max="1543" width="9" style="285" customWidth="1"/>
    <col min="1544" max="1546" width="3.109375" style="285" customWidth="1"/>
    <col min="1547" max="1547" width="3" style="285" customWidth="1"/>
    <col min="1548" max="1548" width="29.88671875" style="285" customWidth="1"/>
    <col min="1549" max="1549" width="10" style="285" customWidth="1"/>
    <col min="1550" max="1551" width="9.109375" style="285" customWidth="1"/>
    <col min="1552" max="1552" width="9.33203125" style="285" customWidth="1"/>
    <col min="1553" max="1555" width="9.109375" style="285" customWidth="1"/>
    <col min="1556" max="1556" width="25.88671875" style="285" customWidth="1"/>
    <col min="1557" max="1792" width="9.109375" style="285"/>
    <col min="1793" max="1793" width="3.6640625" style="285" customWidth="1"/>
    <col min="1794" max="1794" width="3.109375" style="285" customWidth="1"/>
    <col min="1795" max="1795" width="9.6640625" style="285" customWidth="1"/>
    <col min="1796" max="1797" width="6.109375" style="285" customWidth="1"/>
    <col min="1798" max="1798" width="10" style="285" customWidth="1"/>
    <col min="1799" max="1799" width="9" style="285" customWidth="1"/>
    <col min="1800" max="1802" width="3.109375" style="285" customWidth="1"/>
    <col min="1803" max="1803" width="3" style="285" customWidth="1"/>
    <col min="1804" max="1804" width="29.88671875" style="285" customWidth="1"/>
    <col min="1805" max="1805" width="10" style="285" customWidth="1"/>
    <col min="1806" max="1807" width="9.109375" style="285" customWidth="1"/>
    <col min="1808" max="1808" width="9.33203125" style="285" customWidth="1"/>
    <col min="1809" max="1811" width="9.109375" style="285" customWidth="1"/>
    <col min="1812" max="1812" width="25.88671875" style="285" customWidth="1"/>
    <col min="1813" max="2048" width="9.109375" style="285"/>
    <col min="2049" max="2049" width="3.6640625" style="285" customWidth="1"/>
    <col min="2050" max="2050" width="3.109375" style="285" customWidth="1"/>
    <col min="2051" max="2051" width="9.6640625" style="285" customWidth="1"/>
    <col min="2052" max="2053" width="6.109375" style="285" customWidth="1"/>
    <col min="2054" max="2054" width="10" style="285" customWidth="1"/>
    <col min="2055" max="2055" width="9" style="285" customWidth="1"/>
    <col min="2056" max="2058" width="3.109375" style="285" customWidth="1"/>
    <col min="2059" max="2059" width="3" style="285" customWidth="1"/>
    <col min="2060" max="2060" width="29.88671875" style="285" customWidth="1"/>
    <col min="2061" max="2061" width="10" style="285" customWidth="1"/>
    <col min="2062" max="2063" width="9.109375" style="285" customWidth="1"/>
    <col min="2064" max="2064" width="9.33203125" style="285" customWidth="1"/>
    <col min="2065" max="2067" width="9.109375" style="285" customWidth="1"/>
    <col min="2068" max="2068" width="25.88671875" style="285" customWidth="1"/>
    <col min="2069" max="2304" width="9.109375" style="285"/>
    <col min="2305" max="2305" width="3.6640625" style="285" customWidth="1"/>
    <col min="2306" max="2306" width="3.109375" style="285" customWidth="1"/>
    <col min="2307" max="2307" width="9.6640625" style="285" customWidth="1"/>
    <col min="2308" max="2309" width="6.109375" style="285" customWidth="1"/>
    <col min="2310" max="2310" width="10" style="285" customWidth="1"/>
    <col min="2311" max="2311" width="9" style="285" customWidth="1"/>
    <col min="2312" max="2314" width="3.109375" style="285" customWidth="1"/>
    <col min="2315" max="2315" width="3" style="285" customWidth="1"/>
    <col min="2316" max="2316" width="29.88671875" style="285" customWidth="1"/>
    <col min="2317" max="2317" width="10" style="285" customWidth="1"/>
    <col min="2318" max="2319" width="9.109375" style="285" customWidth="1"/>
    <col min="2320" max="2320" width="9.33203125" style="285" customWidth="1"/>
    <col min="2321" max="2323" width="9.109375" style="285" customWidth="1"/>
    <col min="2324" max="2324" width="25.88671875" style="285" customWidth="1"/>
    <col min="2325" max="2560" width="9.109375" style="285"/>
    <col min="2561" max="2561" width="3.6640625" style="285" customWidth="1"/>
    <col min="2562" max="2562" width="3.109375" style="285" customWidth="1"/>
    <col min="2563" max="2563" width="9.6640625" style="285" customWidth="1"/>
    <col min="2564" max="2565" width="6.109375" style="285" customWidth="1"/>
    <col min="2566" max="2566" width="10" style="285" customWidth="1"/>
    <col min="2567" max="2567" width="9" style="285" customWidth="1"/>
    <col min="2568" max="2570" width="3.109375" style="285" customWidth="1"/>
    <col min="2571" max="2571" width="3" style="285" customWidth="1"/>
    <col min="2572" max="2572" width="29.88671875" style="285" customWidth="1"/>
    <col min="2573" max="2573" width="10" style="285" customWidth="1"/>
    <col min="2574" max="2575" width="9.109375" style="285" customWidth="1"/>
    <col min="2576" max="2576" width="9.33203125" style="285" customWidth="1"/>
    <col min="2577" max="2579" width="9.109375" style="285" customWidth="1"/>
    <col min="2580" max="2580" width="25.88671875" style="285" customWidth="1"/>
    <col min="2581" max="2816" width="9.109375" style="285"/>
    <col min="2817" max="2817" width="3.6640625" style="285" customWidth="1"/>
    <col min="2818" max="2818" width="3.109375" style="285" customWidth="1"/>
    <col min="2819" max="2819" width="9.6640625" style="285" customWidth="1"/>
    <col min="2820" max="2821" width="6.109375" style="285" customWidth="1"/>
    <col min="2822" max="2822" width="10" style="285" customWidth="1"/>
    <col min="2823" max="2823" width="9" style="285" customWidth="1"/>
    <col min="2824" max="2826" width="3.109375" style="285" customWidth="1"/>
    <col min="2827" max="2827" width="3" style="285" customWidth="1"/>
    <col min="2828" max="2828" width="29.88671875" style="285" customWidth="1"/>
    <col min="2829" max="2829" width="10" style="285" customWidth="1"/>
    <col min="2830" max="2831" width="9.109375" style="285" customWidth="1"/>
    <col min="2832" max="2832" width="9.33203125" style="285" customWidth="1"/>
    <col min="2833" max="2835" width="9.109375" style="285" customWidth="1"/>
    <col min="2836" max="2836" width="25.88671875" style="285" customWidth="1"/>
    <col min="2837" max="3072" width="9.109375" style="285"/>
    <col min="3073" max="3073" width="3.6640625" style="285" customWidth="1"/>
    <col min="3074" max="3074" width="3.109375" style="285" customWidth="1"/>
    <col min="3075" max="3075" width="9.6640625" style="285" customWidth="1"/>
    <col min="3076" max="3077" width="6.109375" style="285" customWidth="1"/>
    <col min="3078" max="3078" width="10" style="285" customWidth="1"/>
    <col min="3079" max="3079" width="9" style="285" customWidth="1"/>
    <col min="3080" max="3082" width="3.109375" style="285" customWidth="1"/>
    <col min="3083" max="3083" width="3" style="285" customWidth="1"/>
    <col min="3084" max="3084" width="29.88671875" style="285" customWidth="1"/>
    <col min="3085" max="3085" width="10" style="285" customWidth="1"/>
    <col min="3086" max="3087" width="9.109375" style="285" customWidth="1"/>
    <col min="3088" max="3088" width="9.33203125" style="285" customWidth="1"/>
    <col min="3089" max="3091" width="9.109375" style="285" customWidth="1"/>
    <col min="3092" max="3092" width="25.88671875" style="285" customWidth="1"/>
    <col min="3093" max="3328" width="9.109375" style="285"/>
    <col min="3329" max="3329" width="3.6640625" style="285" customWidth="1"/>
    <col min="3330" max="3330" width="3.109375" style="285" customWidth="1"/>
    <col min="3331" max="3331" width="9.6640625" style="285" customWidth="1"/>
    <col min="3332" max="3333" width="6.109375" style="285" customWidth="1"/>
    <col min="3334" max="3334" width="10" style="285" customWidth="1"/>
    <col min="3335" max="3335" width="9" style="285" customWidth="1"/>
    <col min="3336" max="3338" width="3.109375" style="285" customWidth="1"/>
    <col min="3339" max="3339" width="3" style="285" customWidth="1"/>
    <col min="3340" max="3340" width="29.88671875" style="285" customWidth="1"/>
    <col min="3341" max="3341" width="10" style="285" customWidth="1"/>
    <col min="3342" max="3343" width="9.109375" style="285" customWidth="1"/>
    <col min="3344" max="3344" width="9.33203125" style="285" customWidth="1"/>
    <col min="3345" max="3347" width="9.109375" style="285" customWidth="1"/>
    <col min="3348" max="3348" width="25.88671875" style="285" customWidth="1"/>
    <col min="3349" max="3584" width="9.109375" style="285"/>
    <col min="3585" max="3585" width="3.6640625" style="285" customWidth="1"/>
    <col min="3586" max="3586" width="3.109375" style="285" customWidth="1"/>
    <col min="3587" max="3587" width="9.6640625" style="285" customWidth="1"/>
    <col min="3588" max="3589" width="6.109375" style="285" customWidth="1"/>
    <col min="3590" max="3590" width="10" style="285" customWidth="1"/>
    <col min="3591" max="3591" width="9" style="285" customWidth="1"/>
    <col min="3592" max="3594" width="3.109375" style="285" customWidth="1"/>
    <col min="3595" max="3595" width="3" style="285" customWidth="1"/>
    <col min="3596" max="3596" width="29.88671875" style="285" customWidth="1"/>
    <col min="3597" max="3597" width="10" style="285" customWidth="1"/>
    <col min="3598" max="3599" width="9.109375" style="285" customWidth="1"/>
    <col min="3600" max="3600" width="9.33203125" style="285" customWidth="1"/>
    <col min="3601" max="3603" width="9.109375" style="285" customWidth="1"/>
    <col min="3604" max="3604" width="25.88671875" style="285" customWidth="1"/>
    <col min="3605" max="3840" width="9.109375" style="285"/>
    <col min="3841" max="3841" width="3.6640625" style="285" customWidth="1"/>
    <col min="3842" max="3842" width="3.109375" style="285" customWidth="1"/>
    <col min="3843" max="3843" width="9.6640625" style="285" customWidth="1"/>
    <col min="3844" max="3845" width="6.109375" style="285" customWidth="1"/>
    <col min="3846" max="3846" width="10" style="285" customWidth="1"/>
    <col min="3847" max="3847" width="9" style="285" customWidth="1"/>
    <col min="3848" max="3850" width="3.109375" style="285" customWidth="1"/>
    <col min="3851" max="3851" width="3" style="285" customWidth="1"/>
    <col min="3852" max="3852" width="29.88671875" style="285" customWidth="1"/>
    <col min="3853" max="3853" width="10" style="285" customWidth="1"/>
    <col min="3854" max="3855" width="9.109375" style="285" customWidth="1"/>
    <col min="3856" max="3856" width="9.33203125" style="285" customWidth="1"/>
    <col min="3857" max="3859" width="9.109375" style="285" customWidth="1"/>
    <col min="3860" max="3860" width="25.88671875" style="285" customWidth="1"/>
    <col min="3861" max="4096" width="9.109375" style="285"/>
    <col min="4097" max="4097" width="3.6640625" style="285" customWidth="1"/>
    <col min="4098" max="4098" width="3.109375" style="285" customWidth="1"/>
    <col min="4099" max="4099" width="9.6640625" style="285" customWidth="1"/>
    <col min="4100" max="4101" width="6.109375" style="285" customWidth="1"/>
    <col min="4102" max="4102" width="10" style="285" customWidth="1"/>
    <col min="4103" max="4103" width="9" style="285" customWidth="1"/>
    <col min="4104" max="4106" width="3.109375" style="285" customWidth="1"/>
    <col min="4107" max="4107" width="3" style="285" customWidth="1"/>
    <col min="4108" max="4108" width="29.88671875" style="285" customWidth="1"/>
    <col min="4109" max="4109" width="10" style="285" customWidth="1"/>
    <col min="4110" max="4111" width="9.109375" style="285" customWidth="1"/>
    <col min="4112" max="4112" width="9.33203125" style="285" customWidth="1"/>
    <col min="4113" max="4115" width="9.109375" style="285" customWidth="1"/>
    <col min="4116" max="4116" width="25.88671875" style="285" customWidth="1"/>
    <col min="4117" max="4352" width="9.109375" style="285"/>
    <col min="4353" max="4353" width="3.6640625" style="285" customWidth="1"/>
    <col min="4354" max="4354" width="3.109375" style="285" customWidth="1"/>
    <col min="4355" max="4355" width="9.6640625" style="285" customWidth="1"/>
    <col min="4356" max="4357" width="6.109375" style="285" customWidth="1"/>
    <col min="4358" max="4358" width="10" style="285" customWidth="1"/>
    <col min="4359" max="4359" width="9" style="285" customWidth="1"/>
    <col min="4360" max="4362" width="3.109375" style="285" customWidth="1"/>
    <col min="4363" max="4363" width="3" style="285" customWidth="1"/>
    <col min="4364" max="4364" width="29.88671875" style="285" customWidth="1"/>
    <col min="4365" max="4365" width="10" style="285" customWidth="1"/>
    <col min="4366" max="4367" width="9.109375" style="285" customWidth="1"/>
    <col min="4368" max="4368" width="9.33203125" style="285" customWidth="1"/>
    <col min="4369" max="4371" width="9.109375" style="285" customWidth="1"/>
    <col min="4372" max="4372" width="25.88671875" style="285" customWidth="1"/>
    <col min="4373" max="4608" width="9.109375" style="285"/>
    <col min="4609" max="4609" width="3.6640625" style="285" customWidth="1"/>
    <col min="4610" max="4610" width="3.109375" style="285" customWidth="1"/>
    <col min="4611" max="4611" width="9.6640625" style="285" customWidth="1"/>
    <col min="4612" max="4613" width="6.109375" style="285" customWidth="1"/>
    <col min="4614" max="4614" width="10" style="285" customWidth="1"/>
    <col min="4615" max="4615" width="9" style="285" customWidth="1"/>
    <col min="4616" max="4618" width="3.109375" style="285" customWidth="1"/>
    <col min="4619" max="4619" width="3" style="285" customWidth="1"/>
    <col min="4620" max="4620" width="29.88671875" style="285" customWidth="1"/>
    <col min="4621" max="4621" width="10" style="285" customWidth="1"/>
    <col min="4622" max="4623" width="9.109375" style="285" customWidth="1"/>
    <col min="4624" max="4624" width="9.33203125" style="285" customWidth="1"/>
    <col min="4625" max="4627" width="9.109375" style="285" customWidth="1"/>
    <col min="4628" max="4628" width="25.88671875" style="285" customWidth="1"/>
    <col min="4629" max="4864" width="9.109375" style="285"/>
    <col min="4865" max="4865" width="3.6640625" style="285" customWidth="1"/>
    <col min="4866" max="4866" width="3.109375" style="285" customWidth="1"/>
    <col min="4867" max="4867" width="9.6640625" style="285" customWidth="1"/>
    <col min="4868" max="4869" width="6.109375" style="285" customWidth="1"/>
    <col min="4870" max="4870" width="10" style="285" customWidth="1"/>
    <col min="4871" max="4871" width="9" style="285" customWidth="1"/>
    <col min="4872" max="4874" width="3.109375" style="285" customWidth="1"/>
    <col min="4875" max="4875" width="3" style="285" customWidth="1"/>
    <col min="4876" max="4876" width="29.88671875" style="285" customWidth="1"/>
    <col min="4877" max="4877" width="10" style="285" customWidth="1"/>
    <col min="4878" max="4879" width="9.109375" style="285" customWidth="1"/>
    <col min="4880" max="4880" width="9.33203125" style="285" customWidth="1"/>
    <col min="4881" max="4883" width="9.109375" style="285" customWidth="1"/>
    <col min="4884" max="4884" width="25.88671875" style="285" customWidth="1"/>
    <col min="4885" max="5120" width="9.109375" style="285"/>
    <col min="5121" max="5121" width="3.6640625" style="285" customWidth="1"/>
    <col min="5122" max="5122" width="3.109375" style="285" customWidth="1"/>
    <col min="5123" max="5123" width="9.6640625" style="285" customWidth="1"/>
    <col min="5124" max="5125" width="6.109375" style="285" customWidth="1"/>
    <col min="5126" max="5126" width="10" style="285" customWidth="1"/>
    <col min="5127" max="5127" width="9" style="285" customWidth="1"/>
    <col min="5128" max="5130" width="3.109375" style="285" customWidth="1"/>
    <col min="5131" max="5131" width="3" style="285" customWidth="1"/>
    <col min="5132" max="5132" width="29.88671875" style="285" customWidth="1"/>
    <col min="5133" max="5133" width="10" style="285" customWidth="1"/>
    <col min="5134" max="5135" width="9.109375" style="285" customWidth="1"/>
    <col min="5136" max="5136" width="9.33203125" style="285" customWidth="1"/>
    <col min="5137" max="5139" width="9.109375" style="285" customWidth="1"/>
    <col min="5140" max="5140" width="25.88671875" style="285" customWidth="1"/>
    <col min="5141" max="5376" width="9.109375" style="285"/>
    <col min="5377" max="5377" width="3.6640625" style="285" customWidth="1"/>
    <col min="5378" max="5378" width="3.109375" style="285" customWidth="1"/>
    <col min="5379" max="5379" width="9.6640625" style="285" customWidth="1"/>
    <col min="5380" max="5381" width="6.109375" style="285" customWidth="1"/>
    <col min="5382" max="5382" width="10" style="285" customWidth="1"/>
    <col min="5383" max="5383" width="9" style="285" customWidth="1"/>
    <col min="5384" max="5386" width="3.109375" style="285" customWidth="1"/>
    <col min="5387" max="5387" width="3" style="285" customWidth="1"/>
    <col min="5388" max="5388" width="29.88671875" style="285" customWidth="1"/>
    <col min="5389" max="5389" width="10" style="285" customWidth="1"/>
    <col min="5390" max="5391" width="9.109375" style="285" customWidth="1"/>
    <col min="5392" max="5392" width="9.33203125" style="285" customWidth="1"/>
    <col min="5393" max="5395" width="9.109375" style="285" customWidth="1"/>
    <col min="5396" max="5396" width="25.88671875" style="285" customWidth="1"/>
    <col min="5397" max="5632" width="9.109375" style="285"/>
    <col min="5633" max="5633" width="3.6640625" style="285" customWidth="1"/>
    <col min="5634" max="5634" width="3.109375" style="285" customWidth="1"/>
    <col min="5635" max="5635" width="9.6640625" style="285" customWidth="1"/>
    <col min="5636" max="5637" width="6.109375" style="285" customWidth="1"/>
    <col min="5638" max="5638" width="10" style="285" customWidth="1"/>
    <col min="5639" max="5639" width="9" style="285" customWidth="1"/>
    <col min="5640" max="5642" width="3.109375" style="285" customWidth="1"/>
    <col min="5643" max="5643" width="3" style="285" customWidth="1"/>
    <col min="5644" max="5644" width="29.88671875" style="285" customWidth="1"/>
    <col min="5645" max="5645" width="10" style="285" customWidth="1"/>
    <col min="5646" max="5647" width="9.109375" style="285" customWidth="1"/>
    <col min="5648" max="5648" width="9.33203125" style="285" customWidth="1"/>
    <col min="5649" max="5651" width="9.109375" style="285" customWidth="1"/>
    <col min="5652" max="5652" width="25.88671875" style="285" customWidth="1"/>
    <col min="5653" max="5888" width="9.109375" style="285"/>
    <col min="5889" max="5889" width="3.6640625" style="285" customWidth="1"/>
    <col min="5890" max="5890" width="3.109375" style="285" customWidth="1"/>
    <col min="5891" max="5891" width="9.6640625" style="285" customWidth="1"/>
    <col min="5892" max="5893" width="6.109375" style="285" customWidth="1"/>
    <col min="5894" max="5894" width="10" style="285" customWidth="1"/>
    <col min="5895" max="5895" width="9" style="285" customWidth="1"/>
    <col min="5896" max="5898" width="3.109375" style="285" customWidth="1"/>
    <col min="5899" max="5899" width="3" style="285" customWidth="1"/>
    <col min="5900" max="5900" width="29.88671875" style="285" customWidth="1"/>
    <col min="5901" max="5901" width="10" style="285" customWidth="1"/>
    <col min="5902" max="5903" width="9.109375" style="285" customWidth="1"/>
    <col min="5904" max="5904" width="9.33203125" style="285" customWidth="1"/>
    <col min="5905" max="5907" width="9.109375" style="285" customWidth="1"/>
    <col min="5908" max="5908" width="25.88671875" style="285" customWidth="1"/>
    <col min="5909" max="6144" width="9.109375" style="285"/>
    <col min="6145" max="6145" width="3.6640625" style="285" customWidth="1"/>
    <col min="6146" max="6146" width="3.109375" style="285" customWidth="1"/>
    <col min="6147" max="6147" width="9.6640625" style="285" customWidth="1"/>
    <col min="6148" max="6149" width="6.109375" style="285" customWidth="1"/>
    <col min="6150" max="6150" width="10" style="285" customWidth="1"/>
    <col min="6151" max="6151" width="9" style="285" customWidth="1"/>
    <col min="6152" max="6154" width="3.109375" style="285" customWidth="1"/>
    <col min="6155" max="6155" width="3" style="285" customWidth="1"/>
    <col min="6156" max="6156" width="29.88671875" style="285" customWidth="1"/>
    <col min="6157" max="6157" width="10" style="285" customWidth="1"/>
    <col min="6158" max="6159" width="9.109375" style="285" customWidth="1"/>
    <col min="6160" max="6160" width="9.33203125" style="285" customWidth="1"/>
    <col min="6161" max="6163" width="9.109375" style="285" customWidth="1"/>
    <col min="6164" max="6164" width="25.88671875" style="285" customWidth="1"/>
    <col min="6165" max="6400" width="9.109375" style="285"/>
    <col min="6401" max="6401" width="3.6640625" style="285" customWidth="1"/>
    <col min="6402" max="6402" width="3.109375" style="285" customWidth="1"/>
    <col min="6403" max="6403" width="9.6640625" style="285" customWidth="1"/>
    <col min="6404" max="6405" width="6.109375" style="285" customWidth="1"/>
    <col min="6406" max="6406" width="10" style="285" customWidth="1"/>
    <col min="6407" max="6407" width="9" style="285" customWidth="1"/>
    <col min="6408" max="6410" width="3.109375" style="285" customWidth="1"/>
    <col min="6411" max="6411" width="3" style="285" customWidth="1"/>
    <col min="6412" max="6412" width="29.88671875" style="285" customWidth="1"/>
    <col min="6413" max="6413" width="10" style="285" customWidth="1"/>
    <col min="6414" max="6415" width="9.109375" style="285" customWidth="1"/>
    <col min="6416" max="6416" width="9.33203125" style="285" customWidth="1"/>
    <col min="6417" max="6419" width="9.109375" style="285" customWidth="1"/>
    <col min="6420" max="6420" width="25.88671875" style="285" customWidth="1"/>
    <col min="6421" max="6656" width="9.109375" style="285"/>
    <col min="6657" max="6657" width="3.6640625" style="285" customWidth="1"/>
    <col min="6658" max="6658" width="3.109375" style="285" customWidth="1"/>
    <col min="6659" max="6659" width="9.6640625" style="285" customWidth="1"/>
    <col min="6660" max="6661" width="6.109375" style="285" customWidth="1"/>
    <col min="6662" max="6662" width="10" style="285" customWidth="1"/>
    <col min="6663" max="6663" width="9" style="285" customWidth="1"/>
    <col min="6664" max="6666" width="3.109375" style="285" customWidth="1"/>
    <col min="6667" max="6667" width="3" style="285" customWidth="1"/>
    <col min="6668" max="6668" width="29.88671875" style="285" customWidth="1"/>
    <col min="6669" max="6669" width="10" style="285" customWidth="1"/>
    <col min="6670" max="6671" width="9.109375" style="285" customWidth="1"/>
    <col min="6672" max="6672" width="9.33203125" style="285" customWidth="1"/>
    <col min="6673" max="6675" width="9.109375" style="285" customWidth="1"/>
    <col min="6676" max="6676" width="25.88671875" style="285" customWidth="1"/>
    <col min="6677" max="6912" width="9.109375" style="285"/>
    <col min="6913" max="6913" width="3.6640625" style="285" customWidth="1"/>
    <col min="6914" max="6914" width="3.109375" style="285" customWidth="1"/>
    <col min="6915" max="6915" width="9.6640625" style="285" customWidth="1"/>
    <col min="6916" max="6917" width="6.109375" style="285" customWidth="1"/>
    <col min="6918" max="6918" width="10" style="285" customWidth="1"/>
    <col min="6919" max="6919" width="9" style="285" customWidth="1"/>
    <col min="6920" max="6922" width="3.109375" style="285" customWidth="1"/>
    <col min="6923" max="6923" width="3" style="285" customWidth="1"/>
    <col min="6924" max="6924" width="29.88671875" style="285" customWidth="1"/>
    <col min="6925" max="6925" width="10" style="285" customWidth="1"/>
    <col min="6926" max="6927" width="9.109375" style="285" customWidth="1"/>
    <col min="6928" max="6928" width="9.33203125" style="285" customWidth="1"/>
    <col min="6929" max="6931" width="9.109375" style="285" customWidth="1"/>
    <col min="6932" max="6932" width="25.88671875" style="285" customWidth="1"/>
    <col min="6933" max="7168" width="9.109375" style="285"/>
    <col min="7169" max="7169" width="3.6640625" style="285" customWidth="1"/>
    <col min="7170" max="7170" width="3.109375" style="285" customWidth="1"/>
    <col min="7171" max="7171" width="9.6640625" style="285" customWidth="1"/>
    <col min="7172" max="7173" width="6.109375" style="285" customWidth="1"/>
    <col min="7174" max="7174" width="10" style="285" customWidth="1"/>
    <col min="7175" max="7175" width="9" style="285" customWidth="1"/>
    <col min="7176" max="7178" width="3.109375" style="285" customWidth="1"/>
    <col min="7179" max="7179" width="3" style="285" customWidth="1"/>
    <col min="7180" max="7180" width="29.88671875" style="285" customWidth="1"/>
    <col min="7181" max="7181" width="10" style="285" customWidth="1"/>
    <col min="7182" max="7183" width="9.109375" style="285" customWidth="1"/>
    <col min="7184" max="7184" width="9.33203125" style="285" customWidth="1"/>
    <col min="7185" max="7187" width="9.109375" style="285" customWidth="1"/>
    <col min="7188" max="7188" width="25.88671875" style="285" customWidth="1"/>
    <col min="7189" max="7424" width="9.109375" style="285"/>
    <col min="7425" max="7425" width="3.6640625" style="285" customWidth="1"/>
    <col min="7426" max="7426" width="3.109375" style="285" customWidth="1"/>
    <col min="7427" max="7427" width="9.6640625" style="285" customWidth="1"/>
    <col min="7428" max="7429" width="6.109375" style="285" customWidth="1"/>
    <col min="7430" max="7430" width="10" style="285" customWidth="1"/>
    <col min="7431" max="7431" width="9" style="285" customWidth="1"/>
    <col min="7432" max="7434" width="3.109375" style="285" customWidth="1"/>
    <col min="7435" max="7435" width="3" style="285" customWidth="1"/>
    <col min="7436" max="7436" width="29.88671875" style="285" customWidth="1"/>
    <col min="7437" max="7437" width="10" style="285" customWidth="1"/>
    <col min="7438" max="7439" width="9.109375" style="285" customWidth="1"/>
    <col min="7440" max="7440" width="9.33203125" style="285" customWidth="1"/>
    <col min="7441" max="7443" width="9.109375" style="285" customWidth="1"/>
    <col min="7444" max="7444" width="25.88671875" style="285" customWidth="1"/>
    <col min="7445" max="7680" width="9.109375" style="285"/>
    <col min="7681" max="7681" width="3.6640625" style="285" customWidth="1"/>
    <col min="7682" max="7682" width="3.109375" style="285" customWidth="1"/>
    <col min="7683" max="7683" width="9.6640625" style="285" customWidth="1"/>
    <col min="7684" max="7685" width="6.109375" style="285" customWidth="1"/>
    <col min="7686" max="7686" width="10" style="285" customWidth="1"/>
    <col min="7687" max="7687" width="9" style="285" customWidth="1"/>
    <col min="7688" max="7690" width="3.109375" style="285" customWidth="1"/>
    <col min="7691" max="7691" width="3" style="285" customWidth="1"/>
    <col min="7692" max="7692" width="29.88671875" style="285" customWidth="1"/>
    <col min="7693" max="7693" width="10" style="285" customWidth="1"/>
    <col min="7694" max="7695" width="9.109375" style="285" customWidth="1"/>
    <col min="7696" max="7696" width="9.33203125" style="285" customWidth="1"/>
    <col min="7697" max="7699" width="9.109375" style="285" customWidth="1"/>
    <col min="7700" max="7700" width="25.88671875" style="285" customWidth="1"/>
    <col min="7701" max="7936" width="9.109375" style="285"/>
    <col min="7937" max="7937" width="3.6640625" style="285" customWidth="1"/>
    <col min="7938" max="7938" width="3.109375" style="285" customWidth="1"/>
    <col min="7939" max="7939" width="9.6640625" style="285" customWidth="1"/>
    <col min="7940" max="7941" width="6.109375" style="285" customWidth="1"/>
    <col min="7942" max="7942" width="10" style="285" customWidth="1"/>
    <col min="7943" max="7943" width="9" style="285" customWidth="1"/>
    <col min="7944" max="7946" width="3.109375" style="285" customWidth="1"/>
    <col min="7947" max="7947" width="3" style="285" customWidth="1"/>
    <col min="7948" max="7948" width="29.88671875" style="285" customWidth="1"/>
    <col min="7949" max="7949" width="10" style="285" customWidth="1"/>
    <col min="7950" max="7951" width="9.109375" style="285" customWidth="1"/>
    <col min="7952" max="7952" width="9.33203125" style="285" customWidth="1"/>
    <col min="7953" max="7955" width="9.109375" style="285" customWidth="1"/>
    <col min="7956" max="7956" width="25.88671875" style="285" customWidth="1"/>
    <col min="7957" max="8192" width="9.109375" style="285"/>
    <col min="8193" max="8193" width="3.6640625" style="285" customWidth="1"/>
    <col min="8194" max="8194" width="3.109375" style="285" customWidth="1"/>
    <col min="8195" max="8195" width="9.6640625" style="285" customWidth="1"/>
    <col min="8196" max="8197" width="6.109375" style="285" customWidth="1"/>
    <col min="8198" max="8198" width="10" style="285" customWidth="1"/>
    <col min="8199" max="8199" width="9" style="285" customWidth="1"/>
    <col min="8200" max="8202" width="3.109375" style="285" customWidth="1"/>
    <col min="8203" max="8203" width="3" style="285" customWidth="1"/>
    <col min="8204" max="8204" width="29.88671875" style="285" customWidth="1"/>
    <col min="8205" max="8205" width="10" style="285" customWidth="1"/>
    <col min="8206" max="8207" width="9.109375" style="285" customWidth="1"/>
    <col min="8208" max="8208" width="9.33203125" style="285" customWidth="1"/>
    <col min="8209" max="8211" width="9.109375" style="285" customWidth="1"/>
    <col min="8212" max="8212" width="25.88671875" style="285" customWidth="1"/>
    <col min="8213" max="8448" width="9.109375" style="285"/>
    <col min="8449" max="8449" width="3.6640625" style="285" customWidth="1"/>
    <col min="8450" max="8450" width="3.109375" style="285" customWidth="1"/>
    <col min="8451" max="8451" width="9.6640625" style="285" customWidth="1"/>
    <col min="8452" max="8453" width="6.109375" style="285" customWidth="1"/>
    <col min="8454" max="8454" width="10" style="285" customWidth="1"/>
    <col min="8455" max="8455" width="9" style="285" customWidth="1"/>
    <col min="8456" max="8458" width="3.109375" style="285" customWidth="1"/>
    <col min="8459" max="8459" width="3" style="285" customWidth="1"/>
    <col min="8460" max="8460" width="29.88671875" style="285" customWidth="1"/>
    <col min="8461" max="8461" width="10" style="285" customWidth="1"/>
    <col min="8462" max="8463" width="9.109375" style="285" customWidth="1"/>
    <col min="8464" max="8464" width="9.33203125" style="285" customWidth="1"/>
    <col min="8465" max="8467" width="9.109375" style="285" customWidth="1"/>
    <col min="8468" max="8468" width="25.88671875" style="285" customWidth="1"/>
    <col min="8469" max="8704" width="9.109375" style="285"/>
    <col min="8705" max="8705" width="3.6640625" style="285" customWidth="1"/>
    <col min="8706" max="8706" width="3.109375" style="285" customWidth="1"/>
    <col min="8707" max="8707" width="9.6640625" style="285" customWidth="1"/>
    <col min="8708" max="8709" width="6.109375" style="285" customWidth="1"/>
    <col min="8710" max="8710" width="10" style="285" customWidth="1"/>
    <col min="8711" max="8711" width="9" style="285" customWidth="1"/>
    <col min="8712" max="8714" width="3.109375" style="285" customWidth="1"/>
    <col min="8715" max="8715" width="3" style="285" customWidth="1"/>
    <col min="8716" max="8716" width="29.88671875" style="285" customWidth="1"/>
    <col min="8717" max="8717" width="10" style="285" customWidth="1"/>
    <col min="8718" max="8719" width="9.109375" style="285" customWidth="1"/>
    <col min="8720" max="8720" width="9.33203125" style="285" customWidth="1"/>
    <col min="8721" max="8723" width="9.109375" style="285" customWidth="1"/>
    <col min="8724" max="8724" width="25.88671875" style="285" customWidth="1"/>
    <col min="8725" max="8960" width="9.109375" style="285"/>
    <col min="8961" max="8961" width="3.6640625" style="285" customWidth="1"/>
    <col min="8962" max="8962" width="3.109375" style="285" customWidth="1"/>
    <col min="8963" max="8963" width="9.6640625" style="285" customWidth="1"/>
    <col min="8964" max="8965" width="6.109375" style="285" customWidth="1"/>
    <col min="8966" max="8966" width="10" style="285" customWidth="1"/>
    <col min="8967" max="8967" width="9" style="285" customWidth="1"/>
    <col min="8968" max="8970" width="3.109375" style="285" customWidth="1"/>
    <col min="8971" max="8971" width="3" style="285" customWidth="1"/>
    <col min="8972" max="8972" width="29.88671875" style="285" customWidth="1"/>
    <col min="8973" max="8973" width="10" style="285" customWidth="1"/>
    <col min="8974" max="8975" width="9.109375" style="285" customWidth="1"/>
    <col min="8976" max="8976" width="9.33203125" style="285" customWidth="1"/>
    <col min="8977" max="8979" width="9.109375" style="285" customWidth="1"/>
    <col min="8980" max="8980" width="25.88671875" style="285" customWidth="1"/>
    <col min="8981" max="9216" width="9.109375" style="285"/>
    <col min="9217" max="9217" width="3.6640625" style="285" customWidth="1"/>
    <col min="9218" max="9218" width="3.109375" style="285" customWidth="1"/>
    <col min="9219" max="9219" width="9.6640625" style="285" customWidth="1"/>
    <col min="9220" max="9221" width="6.109375" style="285" customWidth="1"/>
    <col min="9222" max="9222" width="10" style="285" customWidth="1"/>
    <col min="9223" max="9223" width="9" style="285" customWidth="1"/>
    <col min="9224" max="9226" width="3.109375" style="285" customWidth="1"/>
    <col min="9227" max="9227" width="3" style="285" customWidth="1"/>
    <col min="9228" max="9228" width="29.88671875" style="285" customWidth="1"/>
    <col min="9229" max="9229" width="10" style="285" customWidth="1"/>
    <col min="9230" max="9231" width="9.109375" style="285" customWidth="1"/>
    <col min="9232" max="9232" width="9.33203125" style="285" customWidth="1"/>
    <col min="9233" max="9235" width="9.109375" style="285" customWidth="1"/>
    <col min="9236" max="9236" width="25.88671875" style="285" customWidth="1"/>
    <col min="9237" max="9472" width="9.109375" style="285"/>
    <col min="9473" max="9473" width="3.6640625" style="285" customWidth="1"/>
    <col min="9474" max="9474" width="3.109375" style="285" customWidth="1"/>
    <col min="9475" max="9475" width="9.6640625" style="285" customWidth="1"/>
    <col min="9476" max="9477" width="6.109375" style="285" customWidth="1"/>
    <col min="9478" max="9478" width="10" style="285" customWidth="1"/>
    <col min="9479" max="9479" width="9" style="285" customWidth="1"/>
    <col min="9480" max="9482" width="3.109375" style="285" customWidth="1"/>
    <col min="9483" max="9483" width="3" style="285" customWidth="1"/>
    <col min="9484" max="9484" width="29.88671875" style="285" customWidth="1"/>
    <col min="9485" max="9485" width="10" style="285" customWidth="1"/>
    <col min="9486" max="9487" width="9.109375" style="285" customWidth="1"/>
    <col min="9488" max="9488" width="9.33203125" style="285" customWidth="1"/>
    <col min="9489" max="9491" width="9.109375" style="285" customWidth="1"/>
    <col min="9492" max="9492" width="25.88671875" style="285" customWidth="1"/>
    <col min="9493" max="9728" width="9.109375" style="285"/>
    <col min="9729" max="9729" width="3.6640625" style="285" customWidth="1"/>
    <col min="9730" max="9730" width="3.109375" style="285" customWidth="1"/>
    <col min="9731" max="9731" width="9.6640625" style="285" customWidth="1"/>
    <col min="9732" max="9733" width="6.109375" style="285" customWidth="1"/>
    <col min="9734" max="9734" width="10" style="285" customWidth="1"/>
    <col min="9735" max="9735" width="9" style="285" customWidth="1"/>
    <col min="9736" max="9738" width="3.109375" style="285" customWidth="1"/>
    <col min="9739" max="9739" width="3" style="285" customWidth="1"/>
    <col min="9740" max="9740" width="29.88671875" style="285" customWidth="1"/>
    <col min="9741" max="9741" width="10" style="285" customWidth="1"/>
    <col min="9742" max="9743" width="9.109375" style="285" customWidth="1"/>
    <col min="9744" max="9744" width="9.33203125" style="285" customWidth="1"/>
    <col min="9745" max="9747" width="9.109375" style="285" customWidth="1"/>
    <col min="9748" max="9748" width="25.88671875" style="285" customWidth="1"/>
    <col min="9749" max="9984" width="9.109375" style="285"/>
    <col min="9985" max="9985" width="3.6640625" style="285" customWidth="1"/>
    <col min="9986" max="9986" width="3.109375" style="285" customWidth="1"/>
    <col min="9987" max="9987" width="9.6640625" style="285" customWidth="1"/>
    <col min="9988" max="9989" width="6.109375" style="285" customWidth="1"/>
    <col min="9990" max="9990" width="10" style="285" customWidth="1"/>
    <col min="9991" max="9991" width="9" style="285" customWidth="1"/>
    <col min="9992" max="9994" width="3.109375" style="285" customWidth="1"/>
    <col min="9995" max="9995" width="3" style="285" customWidth="1"/>
    <col min="9996" max="9996" width="29.88671875" style="285" customWidth="1"/>
    <col min="9997" max="9997" width="10" style="285" customWidth="1"/>
    <col min="9998" max="9999" width="9.109375" style="285" customWidth="1"/>
    <col min="10000" max="10000" width="9.33203125" style="285" customWidth="1"/>
    <col min="10001" max="10003" width="9.109375" style="285" customWidth="1"/>
    <col min="10004" max="10004" width="25.88671875" style="285" customWidth="1"/>
    <col min="10005" max="10240" width="9.109375" style="285"/>
    <col min="10241" max="10241" width="3.6640625" style="285" customWidth="1"/>
    <col min="10242" max="10242" width="3.109375" style="285" customWidth="1"/>
    <col min="10243" max="10243" width="9.6640625" style="285" customWidth="1"/>
    <col min="10244" max="10245" width="6.109375" style="285" customWidth="1"/>
    <col min="10246" max="10246" width="10" style="285" customWidth="1"/>
    <col min="10247" max="10247" width="9" style="285" customWidth="1"/>
    <col min="10248" max="10250" width="3.109375" style="285" customWidth="1"/>
    <col min="10251" max="10251" width="3" style="285" customWidth="1"/>
    <col min="10252" max="10252" width="29.88671875" style="285" customWidth="1"/>
    <col min="10253" max="10253" width="10" style="285" customWidth="1"/>
    <col min="10254" max="10255" width="9.109375" style="285" customWidth="1"/>
    <col min="10256" max="10256" width="9.33203125" style="285" customWidth="1"/>
    <col min="10257" max="10259" width="9.109375" style="285" customWidth="1"/>
    <col min="10260" max="10260" width="25.88671875" style="285" customWidth="1"/>
    <col min="10261" max="10496" width="9.109375" style="285"/>
    <col min="10497" max="10497" width="3.6640625" style="285" customWidth="1"/>
    <col min="10498" max="10498" width="3.109375" style="285" customWidth="1"/>
    <col min="10499" max="10499" width="9.6640625" style="285" customWidth="1"/>
    <col min="10500" max="10501" width="6.109375" style="285" customWidth="1"/>
    <col min="10502" max="10502" width="10" style="285" customWidth="1"/>
    <col min="10503" max="10503" width="9" style="285" customWidth="1"/>
    <col min="10504" max="10506" width="3.109375" style="285" customWidth="1"/>
    <col min="10507" max="10507" width="3" style="285" customWidth="1"/>
    <col min="10508" max="10508" width="29.88671875" style="285" customWidth="1"/>
    <col min="10509" max="10509" width="10" style="285" customWidth="1"/>
    <col min="10510" max="10511" width="9.109375" style="285" customWidth="1"/>
    <col min="10512" max="10512" width="9.33203125" style="285" customWidth="1"/>
    <col min="10513" max="10515" width="9.109375" style="285" customWidth="1"/>
    <col min="10516" max="10516" width="25.88671875" style="285" customWidth="1"/>
    <col min="10517" max="10752" width="9.109375" style="285"/>
    <col min="10753" max="10753" width="3.6640625" style="285" customWidth="1"/>
    <col min="10754" max="10754" width="3.109375" style="285" customWidth="1"/>
    <col min="10755" max="10755" width="9.6640625" style="285" customWidth="1"/>
    <col min="10756" max="10757" width="6.109375" style="285" customWidth="1"/>
    <col min="10758" max="10758" width="10" style="285" customWidth="1"/>
    <col min="10759" max="10759" width="9" style="285" customWidth="1"/>
    <col min="10760" max="10762" width="3.109375" style="285" customWidth="1"/>
    <col min="10763" max="10763" width="3" style="285" customWidth="1"/>
    <col min="10764" max="10764" width="29.88671875" style="285" customWidth="1"/>
    <col min="10765" max="10765" width="10" style="285" customWidth="1"/>
    <col min="10766" max="10767" width="9.109375" style="285" customWidth="1"/>
    <col min="10768" max="10768" width="9.33203125" style="285" customWidth="1"/>
    <col min="10769" max="10771" width="9.109375" style="285" customWidth="1"/>
    <col min="10772" max="10772" width="25.88671875" style="285" customWidth="1"/>
    <col min="10773" max="11008" width="9.109375" style="285"/>
    <col min="11009" max="11009" width="3.6640625" style="285" customWidth="1"/>
    <col min="11010" max="11010" width="3.109375" style="285" customWidth="1"/>
    <col min="11011" max="11011" width="9.6640625" style="285" customWidth="1"/>
    <col min="11012" max="11013" width="6.109375" style="285" customWidth="1"/>
    <col min="11014" max="11014" width="10" style="285" customWidth="1"/>
    <col min="11015" max="11015" width="9" style="285" customWidth="1"/>
    <col min="11016" max="11018" width="3.109375" style="285" customWidth="1"/>
    <col min="11019" max="11019" width="3" style="285" customWidth="1"/>
    <col min="11020" max="11020" width="29.88671875" style="285" customWidth="1"/>
    <col min="11021" max="11021" width="10" style="285" customWidth="1"/>
    <col min="11022" max="11023" width="9.109375" style="285" customWidth="1"/>
    <col min="11024" max="11024" width="9.33203125" style="285" customWidth="1"/>
    <col min="11025" max="11027" width="9.109375" style="285" customWidth="1"/>
    <col min="11028" max="11028" width="25.88671875" style="285" customWidth="1"/>
    <col min="11029" max="11264" width="9.109375" style="285"/>
    <col min="11265" max="11265" width="3.6640625" style="285" customWidth="1"/>
    <col min="11266" max="11266" width="3.109375" style="285" customWidth="1"/>
    <col min="11267" max="11267" width="9.6640625" style="285" customWidth="1"/>
    <col min="11268" max="11269" width="6.109375" style="285" customWidth="1"/>
    <col min="11270" max="11270" width="10" style="285" customWidth="1"/>
    <col min="11271" max="11271" width="9" style="285" customWidth="1"/>
    <col min="11272" max="11274" width="3.109375" style="285" customWidth="1"/>
    <col min="11275" max="11275" width="3" style="285" customWidth="1"/>
    <col min="11276" max="11276" width="29.88671875" style="285" customWidth="1"/>
    <col min="11277" max="11277" width="10" style="285" customWidth="1"/>
    <col min="11278" max="11279" width="9.109375" style="285" customWidth="1"/>
    <col min="11280" max="11280" width="9.33203125" style="285" customWidth="1"/>
    <col min="11281" max="11283" width="9.109375" style="285" customWidth="1"/>
    <col min="11284" max="11284" width="25.88671875" style="285" customWidth="1"/>
    <col min="11285" max="11520" width="9.109375" style="285"/>
    <col min="11521" max="11521" width="3.6640625" style="285" customWidth="1"/>
    <col min="11522" max="11522" width="3.109375" style="285" customWidth="1"/>
    <col min="11523" max="11523" width="9.6640625" style="285" customWidth="1"/>
    <col min="11524" max="11525" width="6.109375" style="285" customWidth="1"/>
    <col min="11526" max="11526" width="10" style="285" customWidth="1"/>
    <col min="11527" max="11527" width="9" style="285" customWidth="1"/>
    <col min="11528" max="11530" width="3.109375" style="285" customWidth="1"/>
    <col min="11531" max="11531" width="3" style="285" customWidth="1"/>
    <col min="11532" max="11532" width="29.88671875" style="285" customWidth="1"/>
    <col min="11533" max="11533" width="10" style="285" customWidth="1"/>
    <col min="11534" max="11535" width="9.109375" style="285" customWidth="1"/>
    <col min="11536" max="11536" width="9.33203125" style="285" customWidth="1"/>
    <col min="11537" max="11539" width="9.109375" style="285" customWidth="1"/>
    <col min="11540" max="11540" width="25.88671875" style="285" customWidth="1"/>
    <col min="11541" max="11776" width="9.109375" style="285"/>
    <col min="11777" max="11777" width="3.6640625" style="285" customWidth="1"/>
    <col min="11778" max="11778" width="3.109375" style="285" customWidth="1"/>
    <col min="11779" max="11779" width="9.6640625" style="285" customWidth="1"/>
    <col min="11780" max="11781" width="6.109375" style="285" customWidth="1"/>
    <col min="11782" max="11782" width="10" style="285" customWidth="1"/>
    <col min="11783" max="11783" width="9" style="285" customWidth="1"/>
    <col min="11784" max="11786" width="3.109375" style="285" customWidth="1"/>
    <col min="11787" max="11787" width="3" style="285" customWidth="1"/>
    <col min="11788" max="11788" width="29.88671875" style="285" customWidth="1"/>
    <col min="11789" max="11789" width="10" style="285" customWidth="1"/>
    <col min="11790" max="11791" width="9.109375" style="285" customWidth="1"/>
    <col min="11792" max="11792" width="9.33203125" style="285" customWidth="1"/>
    <col min="11793" max="11795" width="9.109375" style="285" customWidth="1"/>
    <col min="11796" max="11796" width="25.88671875" style="285" customWidth="1"/>
    <col min="11797" max="12032" width="9.109375" style="285"/>
    <col min="12033" max="12033" width="3.6640625" style="285" customWidth="1"/>
    <col min="12034" max="12034" width="3.109375" style="285" customWidth="1"/>
    <col min="12035" max="12035" width="9.6640625" style="285" customWidth="1"/>
    <col min="12036" max="12037" width="6.109375" style="285" customWidth="1"/>
    <col min="12038" max="12038" width="10" style="285" customWidth="1"/>
    <col min="12039" max="12039" width="9" style="285" customWidth="1"/>
    <col min="12040" max="12042" width="3.109375" style="285" customWidth="1"/>
    <col min="12043" max="12043" width="3" style="285" customWidth="1"/>
    <col min="12044" max="12044" width="29.88671875" style="285" customWidth="1"/>
    <col min="12045" max="12045" width="10" style="285" customWidth="1"/>
    <col min="12046" max="12047" width="9.109375" style="285" customWidth="1"/>
    <col min="12048" max="12048" width="9.33203125" style="285" customWidth="1"/>
    <col min="12049" max="12051" width="9.109375" style="285" customWidth="1"/>
    <col min="12052" max="12052" width="25.88671875" style="285" customWidth="1"/>
    <col min="12053" max="12288" width="9.109375" style="285"/>
    <col min="12289" max="12289" width="3.6640625" style="285" customWidth="1"/>
    <col min="12290" max="12290" width="3.109375" style="285" customWidth="1"/>
    <col min="12291" max="12291" width="9.6640625" style="285" customWidth="1"/>
    <col min="12292" max="12293" width="6.109375" style="285" customWidth="1"/>
    <col min="12294" max="12294" width="10" style="285" customWidth="1"/>
    <col min="12295" max="12295" width="9" style="285" customWidth="1"/>
    <col min="12296" max="12298" width="3.109375" style="285" customWidth="1"/>
    <col min="12299" max="12299" width="3" style="285" customWidth="1"/>
    <col min="12300" max="12300" width="29.88671875" style="285" customWidth="1"/>
    <col min="12301" max="12301" width="10" style="285" customWidth="1"/>
    <col min="12302" max="12303" width="9.109375" style="285" customWidth="1"/>
    <col min="12304" max="12304" width="9.33203125" style="285" customWidth="1"/>
    <col min="12305" max="12307" width="9.109375" style="285" customWidth="1"/>
    <col min="12308" max="12308" width="25.88671875" style="285" customWidth="1"/>
    <col min="12309" max="12544" width="9.109375" style="285"/>
    <col min="12545" max="12545" width="3.6640625" style="285" customWidth="1"/>
    <col min="12546" max="12546" width="3.109375" style="285" customWidth="1"/>
    <col min="12547" max="12547" width="9.6640625" style="285" customWidth="1"/>
    <col min="12548" max="12549" width="6.109375" style="285" customWidth="1"/>
    <col min="12550" max="12550" width="10" style="285" customWidth="1"/>
    <col min="12551" max="12551" width="9" style="285" customWidth="1"/>
    <col min="12552" max="12554" width="3.109375" style="285" customWidth="1"/>
    <col min="12555" max="12555" width="3" style="285" customWidth="1"/>
    <col min="12556" max="12556" width="29.88671875" style="285" customWidth="1"/>
    <col min="12557" max="12557" width="10" style="285" customWidth="1"/>
    <col min="12558" max="12559" width="9.109375" style="285" customWidth="1"/>
    <col min="12560" max="12560" width="9.33203125" style="285" customWidth="1"/>
    <col min="12561" max="12563" width="9.109375" style="285" customWidth="1"/>
    <col min="12564" max="12564" width="25.88671875" style="285" customWidth="1"/>
    <col min="12565" max="12800" width="9.109375" style="285"/>
    <col min="12801" max="12801" width="3.6640625" style="285" customWidth="1"/>
    <col min="12802" max="12802" width="3.109375" style="285" customWidth="1"/>
    <col min="12803" max="12803" width="9.6640625" style="285" customWidth="1"/>
    <col min="12804" max="12805" width="6.109375" style="285" customWidth="1"/>
    <col min="12806" max="12806" width="10" style="285" customWidth="1"/>
    <col min="12807" max="12807" width="9" style="285" customWidth="1"/>
    <col min="12808" max="12810" width="3.109375" style="285" customWidth="1"/>
    <col min="12811" max="12811" width="3" style="285" customWidth="1"/>
    <col min="12812" max="12812" width="29.88671875" style="285" customWidth="1"/>
    <col min="12813" max="12813" width="10" style="285" customWidth="1"/>
    <col min="12814" max="12815" width="9.109375" style="285" customWidth="1"/>
    <col min="12816" max="12816" width="9.33203125" style="285" customWidth="1"/>
    <col min="12817" max="12819" width="9.109375" style="285" customWidth="1"/>
    <col min="12820" max="12820" width="25.88671875" style="285" customWidth="1"/>
    <col min="12821" max="13056" width="9.109375" style="285"/>
    <col min="13057" max="13057" width="3.6640625" style="285" customWidth="1"/>
    <col min="13058" max="13058" width="3.109375" style="285" customWidth="1"/>
    <col min="13059" max="13059" width="9.6640625" style="285" customWidth="1"/>
    <col min="13060" max="13061" width="6.109375" style="285" customWidth="1"/>
    <col min="13062" max="13062" width="10" style="285" customWidth="1"/>
    <col min="13063" max="13063" width="9" style="285" customWidth="1"/>
    <col min="13064" max="13066" width="3.109375" style="285" customWidth="1"/>
    <col min="13067" max="13067" width="3" style="285" customWidth="1"/>
    <col min="13068" max="13068" width="29.88671875" style="285" customWidth="1"/>
    <col min="13069" max="13069" width="10" style="285" customWidth="1"/>
    <col min="13070" max="13071" width="9.109375" style="285" customWidth="1"/>
    <col min="13072" max="13072" width="9.33203125" style="285" customWidth="1"/>
    <col min="13073" max="13075" width="9.109375" style="285" customWidth="1"/>
    <col min="13076" max="13076" width="25.88671875" style="285" customWidth="1"/>
    <col min="13077" max="13312" width="9.109375" style="285"/>
    <col min="13313" max="13313" width="3.6640625" style="285" customWidth="1"/>
    <col min="13314" max="13314" width="3.109375" style="285" customWidth="1"/>
    <col min="13315" max="13315" width="9.6640625" style="285" customWidth="1"/>
    <col min="13316" max="13317" width="6.109375" style="285" customWidth="1"/>
    <col min="13318" max="13318" width="10" style="285" customWidth="1"/>
    <col min="13319" max="13319" width="9" style="285" customWidth="1"/>
    <col min="13320" max="13322" width="3.109375" style="285" customWidth="1"/>
    <col min="13323" max="13323" width="3" style="285" customWidth="1"/>
    <col min="13324" max="13324" width="29.88671875" style="285" customWidth="1"/>
    <col min="13325" max="13325" width="10" style="285" customWidth="1"/>
    <col min="13326" max="13327" width="9.109375" style="285" customWidth="1"/>
    <col min="13328" max="13328" width="9.33203125" style="285" customWidth="1"/>
    <col min="13329" max="13331" width="9.109375" style="285" customWidth="1"/>
    <col min="13332" max="13332" width="25.88671875" style="285" customWidth="1"/>
    <col min="13333" max="13568" width="9.109375" style="285"/>
    <col min="13569" max="13569" width="3.6640625" style="285" customWidth="1"/>
    <col min="13570" max="13570" width="3.109375" style="285" customWidth="1"/>
    <col min="13571" max="13571" width="9.6640625" style="285" customWidth="1"/>
    <col min="13572" max="13573" width="6.109375" style="285" customWidth="1"/>
    <col min="13574" max="13574" width="10" style="285" customWidth="1"/>
    <col min="13575" max="13575" width="9" style="285" customWidth="1"/>
    <col min="13576" max="13578" width="3.109375" style="285" customWidth="1"/>
    <col min="13579" max="13579" width="3" style="285" customWidth="1"/>
    <col min="13580" max="13580" width="29.88671875" style="285" customWidth="1"/>
    <col min="13581" max="13581" width="10" style="285" customWidth="1"/>
    <col min="13582" max="13583" width="9.109375" style="285" customWidth="1"/>
    <col min="13584" max="13584" width="9.33203125" style="285" customWidth="1"/>
    <col min="13585" max="13587" width="9.109375" style="285" customWidth="1"/>
    <col min="13588" max="13588" width="25.88671875" style="285" customWidth="1"/>
    <col min="13589" max="13824" width="9.109375" style="285"/>
    <col min="13825" max="13825" width="3.6640625" style="285" customWidth="1"/>
    <col min="13826" max="13826" width="3.109375" style="285" customWidth="1"/>
    <col min="13827" max="13827" width="9.6640625" style="285" customWidth="1"/>
    <col min="13828" max="13829" width="6.109375" style="285" customWidth="1"/>
    <col min="13830" max="13830" width="10" style="285" customWidth="1"/>
    <col min="13831" max="13831" width="9" style="285" customWidth="1"/>
    <col min="13832" max="13834" width="3.109375" style="285" customWidth="1"/>
    <col min="13835" max="13835" width="3" style="285" customWidth="1"/>
    <col min="13836" max="13836" width="29.88671875" style="285" customWidth="1"/>
    <col min="13837" max="13837" width="10" style="285" customWidth="1"/>
    <col min="13838" max="13839" width="9.109375" style="285" customWidth="1"/>
    <col min="13840" max="13840" width="9.33203125" style="285" customWidth="1"/>
    <col min="13841" max="13843" width="9.109375" style="285" customWidth="1"/>
    <col min="13844" max="13844" width="25.88671875" style="285" customWidth="1"/>
    <col min="13845" max="14080" width="9.109375" style="285"/>
    <col min="14081" max="14081" width="3.6640625" style="285" customWidth="1"/>
    <col min="14082" max="14082" width="3.109375" style="285" customWidth="1"/>
    <col min="14083" max="14083" width="9.6640625" style="285" customWidth="1"/>
    <col min="14084" max="14085" width="6.109375" style="285" customWidth="1"/>
    <col min="14086" max="14086" width="10" style="285" customWidth="1"/>
    <col min="14087" max="14087" width="9" style="285" customWidth="1"/>
    <col min="14088" max="14090" width="3.109375" style="285" customWidth="1"/>
    <col min="14091" max="14091" width="3" style="285" customWidth="1"/>
    <col min="14092" max="14092" width="29.88671875" style="285" customWidth="1"/>
    <col min="14093" max="14093" width="10" style="285" customWidth="1"/>
    <col min="14094" max="14095" width="9.109375" style="285" customWidth="1"/>
    <col min="14096" max="14096" width="9.33203125" style="285" customWidth="1"/>
    <col min="14097" max="14099" width="9.109375" style="285" customWidth="1"/>
    <col min="14100" max="14100" width="25.88671875" style="285" customWidth="1"/>
    <col min="14101" max="14336" width="9.109375" style="285"/>
    <col min="14337" max="14337" width="3.6640625" style="285" customWidth="1"/>
    <col min="14338" max="14338" width="3.109375" style="285" customWidth="1"/>
    <col min="14339" max="14339" width="9.6640625" style="285" customWidth="1"/>
    <col min="14340" max="14341" width="6.109375" style="285" customWidth="1"/>
    <col min="14342" max="14342" width="10" style="285" customWidth="1"/>
    <col min="14343" max="14343" width="9" style="285" customWidth="1"/>
    <col min="14344" max="14346" width="3.109375" style="285" customWidth="1"/>
    <col min="14347" max="14347" width="3" style="285" customWidth="1"/>
    <col min="14348" max="14348" width="29.88671875" style="285" customWidth="1"/>
    <col min="14349" max="14349" width="10" style="285" customWidth="1"/>
    <col min="14350" max="14351" width="9.109375" style="285" customWidth="1"/>
    <col min="14352" max="14352" width="9.33203125" style="285" customWidth="1"/>
    <col min="14353" max="14355" width="9.109375" style="285" customWidth="1"/>
    <col min="14356" max="14356" width="25.88671875" style="285" customWidth="1"/>
    <col min="14357" max="14592" width="9.109375" style="285"/>
    <col min="14593" max="14593" width="3.6640625" style="285" customWidth="1"/>
    <col min="14594" max="14594" width="3.109375" style="285" customWidth="1"/>
    <col min="14595" max="14595" width="9.6640625" style="285" customWidth="1"/>
    <col min="14596" max="14597" width="6.109375" style="285" customWidth="1"/>
    <col min="14598" max="14598" width="10" style="285" customWidth="1"/>
    <col min="14599" max="14599" width="9" style="285" customWidth="1"/>
    <col min="14600" max="14602" width="3.109375" style="285" customWidth="1"/>
    <col min="14603" max="14603" width="3" style="285" customWidth="1"/>
    <col min="14604" max="14604" width="29.88671875" style="285" customWidth="1"/>
    <col min="14605" max="14605" width="10" style="285" customWidth="1"/>
    <col min="14606" max="14607" width="9.109375" style="285" customWidth="1"/>
    <col min="14608" max="14608" width="9.33203125" style="285" customWidth="1"/>
    <col min="14609" max="14611" width="9.109375" style="285" customWidth="1"/>
    <col min="14612" max="14612" width="25.88671875" style="285" customWidth="1"/>
    <col min="14613" max="14848" width="9.109375" style="285"/>
    <col min="14849" max="14849" width="3.6640625" style="285" customWidth="1"/>
    <col min="14850" max="14850" width="3.109375" style="285" customWidth="1"/>
    <col min="14851" max="14851" width="9.6640625" style="285" customWidth="1"/>
    <col min="14852" max="14853" width="6.109375" style="285" customWidth="1"/>
    <col min="14854" max="14854" width="10" style="285" customWidth="1"/>
    <col min="14855" max="14855" width="9" style="285" customWidth="1"/>
    <col min="14856" max="14858" width="3.109375" style="285" customWidth="1"/>
    <col min="14859" max="14859" width="3" style="285" customWidth="1"/>
    <col min="14860" max="14860" width="29.88671875" style="285" customWidth="1"/>
    <col min="14861" max="14861" width="10" style="285" customWidth="1"/>
    <col min="14862" max="14863" width="9.109375" style="285" customWidth="1"/>
    <col min="14864" max="14864" width="9.33203125" style="285" customWidth="1"/>
    <col min="14865" max="14867" width="9.109375" style="285" customWidth="1"/>
    <col min="14868" max="14868" width="25.88671875" style="285" customWidth="1"/>
    <col min="14869" max="15104" width="9.109375" style="285"/>
    <col min="15105" max="15105" width="3.6640625" style="285" customWidth="1"/>
    <col min="15106" max="15106" width="3.109375" style="285" customWidth="1"/>
    <col min="15107" max="15107" width="9.6640625" style="285" customWidth="1"/>
    <col min="15108" max="15109" width="6.109375" style="285" customWidth="1"/>
    <col min="15110" max="15110" width="10" style="285" customWidth="1"/>
    <col min="15111" max="15111" width="9" style="285" customWidth="1"/>
    <col min="15112" max="15114" width="3.109375" style="285" customWidth="1"/>
    <col min="15115" max="15115" width="3" style="285" customWidth="1"/>
    <col min="15116" max="15116" width="29.88671875" style="285" customWidth="1"/>
    <col min="15117" max="15117" width="10" style="285" customWidth="1"/>
    <col min="15118" max="15119" width="9.109375" style="285" customWidth="1"/>
    <col min="15120" max="15120" width="9.33203125" style="285" customWidth="1"/>
    <col min="15121" max="15123" width="9.109375" style="285" customWidth="1"/>
    <col min="15124" max="15124" width="25.88671875" style="285" customWidth="1"/>
    <col min="15125" max="15360" width="9.109375" style="285"/>
    <col min="15361" max="15361" width="3.6640625" style="285" customWidth="1"/>
    <col min="15362" max="15362" width="3.109375" style="285" customWidth="1"/>
    <col min="15363" max="15363" width="9.6640625" style="285" customWidth="1"/>
    <col min="15364" max="15365" width="6.109375" style="285" customWidth="1"/>
    <col min="15366" max="15366" width="10" style="285" customWidth="1"/>
    <col min="15367" max="15367" width="9" style="285" customWidth="1"/>
    <col min="15368" max="15370" width="3.109375" style="285" customWidth="1"/>
    <col min="15371" max="15371" width="3" style="285" customWidth="1"/>
    <col min="15372" max="15372" width="29.88671875" style="285" customWidth="1"/>
    <col min="15373" max="15373" width="10" style="285" customWidth="1"/>
    <col min="15374" max="15375" width="9.109375" style="285" customWidth="1"/>
    <col min="15376" max="15376" width="9.33203125" style="285" customWidth="1"/>
    <col min="15377" max="15379" width="9.109375" style="285" customWidth="1"/>
    <col min="15380" max="15380" width="25.88671875" style="285" customWidth="1"/>
    <col min="15381" max="15616" width="9.109375" style="285"/>
    <col min="15617" max="15617" width="3.6640625" style="285" customWidth="1"/>
    <col min="15618" max="15618" width="3.109375" style="285" customWidth="1"/>
    <col min="15619" max="15619" width="9.6640625" style="285" customWidth="1"/>
    <col min="15620" max="15621" width="6.109375" style="285" customWidth="1"/>
    <col min="15622" max="15622" width="10" style="285" customWidth="1"/>
    <col min="15623" max="15623" width="9" style="285" customWidth="1"/>
    <col min="15624" max="15626" width="3.109375" style="285" customWidth="1"/>
    <col min="15627" max="15627" width="3" style="285" customWidth="1"/>
    <col min="15628" max="15628" width="29.88671875" style="285" customWidth="1"/>
    <col min="15629" max="15629" width="10" style="285" customWidth="1"/>
    <col min="15630" max="15631" width="9.109375" style="285" customWidth="1"/>
    <col min="15632" max="15632" width="9.33203125" style="285" customWidth="1"/>
    <col min="15633" max="15635" width="9.109375" style="285" customWidth="1"/>
    <col min="15636" max="15636" width="25.88671875" style="285" customWidth="1"/>
    <col min="15637" max="15872" width="9.109375" style="285"/>
    <col min="15873" max="15873" width="3.6640625" style="285" customWidth="1"/>
    <col min="15874" max="15874" width="3.109375" style="285" customWidth="1"/>
    <col min="15875" max="15875" width="9.6640625" style="285" customWidth="1"/>
    <col min="15876" max="15877" width="6.109375" style="285" customWidth="1"/>
    <col min="15878" max="15878" width="10" style="285" customWidth="1"/>
    <col min="15879" max="15879" width="9" style="285" customWidth="1"/>
    <col min="15880" max="15882" width="3.109375" style="285" customWidth="1"/>
    <col min="15883" max="15883" width="3" style="285" customWidth="1"/>
    <col min="15884" max="15884" width="29.88671875" style="285" customWidth="1"/>
    <col min="15885" max="15885" width="10" style="285" customWidth="1"/>
    <col min="15886" max="15887" width="9.109375" style="285" customWidth="1"/>
    <col min="15888" max="15888" width="9.33203125" style="285" customWidth="1"/>
    <col min="15889" max="15891" width="9.109375" style="285" customWidth="1"/>
    <col min="15892" max="15892" width="25.88671875" style="285" customWidth="1"/>
    <col min="15893" max="16128" width="9.109375" style="285"/>
    <col min="16129" max="16129" width="3.6640625" style="285" customWidth="1"/>
    <col min="16130" max="16130" width="3.109375" style="285" customWidth="1"/>
    <col min="16131" max="16131" width="9.6640625" style="285" customWidth="1"/>
    <col min="16132" max="16133" width="6.109375" style="285" customWidth="1"/>
    <col min="16134" max="16134" width="10" style="285" customWidth="1"/>
    <col min="16135" max="16135" width="9" style="285" customWidth="1"/>
    <col min="16136" max="16138" width="3.109375" style="285" customWidth="1"/>
    <col min="16139" max="16139" width="3" style="285" customWidth="1"/>
    <col min="16140" max="16140" width="29.88671875" style="285" customWidth="1"/>
    <col min="16141" max="16141" width="10" style="285" customWidth="1"/>
    <col min="16142" max="16143" width="9.109375" style="285" customWidth="1"/>
    <col min="16144" max="16144" width="9.33203125" style="285" customWidth="1"/>
    <col min="16145" max="16147" width="9.109375" style="285" customWidth="1"/>
    <col min="16148" max="16148" width="25.88671875" style="285" customWidth="1"/>
    <col min="16149" max="16384" width="9.109375" style="285"/>
  </cols>
  <sheetData>
    <row r="2" spans="2:20" ht="21" customHeight="1" x14ac:dyDescent="0.25">
      <c r="B2" s="282" t="s">
        <v>46</v>
      </c>
      <c r="C2" s="283"/>
      <c r="D2" s="283"/>
      <c r="E2" s="283"/>
      <c r="F2" s="283"/>
      <c r="G2" s="283"/>
      <c r="H2" s="283"/>
      <c r="I2" s="283"/>
      <c r="J2" s="283"/>
      <c r="K2" s="283"/>
      <c r="L2" s="283"/>
      <c r="M2" s="283"/>
    </row>
    <row r="3" spans="2:20" ht="15" customHeight="1" x14ac:dyDescent="0.25">
      <c r="B3" s="286" t="s">
        <v>60</v>
      </c>
      <c r="C3" s="287"/>
      <c r="D3" s="287"/>
      <c r="E3" s="287"/>
      <c r="F3" s="287"/>
      <c r="G3" s="282"/>
      <c r="H3" s="282"/>
      <c r="I3" s="282"/>
      <c r="J3" s="282"/>
      <c r="K3" s="282"/>
      <c r="L3" s="282"/>
      <c r="M3" s="282"/>
      <c r="N3" s="288"/>
    </row>
    <row r="4" spans="2:20" ht="15" customHeight="1" x14ac:dyDescent="0.25">
      <c r="B4" s="282"/>
      <c r="C4" s="282"/>
      <c r="D4" s="282"/>
      <c r="E4" s="282"/>
      <c r="F4" s="282"/>
      <c r="G4" s="282"/>
      <c r="H4" s="282"/>
      <c r="I4" s="282"/>
      <c r="J4" s="282"/>
      <c r="K4" s="282"/>
      <c r="L4" s="282"/>
      <c r="M4" s="282"/>
      <c r="N4" s="288"/>
    </row>
    <row r="5" spans="2:20" ht="15" customHeight="1" x14ac:dyDescent="0.25">
      <c r="B5" s="289"/>
      <c r="C5" s="289"/>
      <c r="D5" s="289"/>
      <c r="E5" s="289"/>
      <c r="F5" s="289"/>
      <c r="G5" s="289"/>
      <c r="H5" s="289"/>
      <c r="I5" s="289"/>
      <c r="J5" s="289"/>
      <c r="K5" s="289"/>
      <c r="L5" s="289"/>
      <c r="M5" s="289"/>
    </row>
    <row r="6" spans="2:20" ht="21" customHeight="1" x14ac:dyDescent="0.25">
      <c r="B6" s="397" t="s">
        <v>48</v>
      </c>
      <c r="C6" s="397"/>
      <c r="D6" s="397"/>
      <c r="E6" s="397"/>
      <c r="F6" s="397"/>
      <c r="G6" s="397"/>
      <c r="H6" s="397"/>
      <c r="I6" s="397"/>
      <c r="J6" s="397"/>
      <c r="K6" s="397"/>
      <c r="L6" s="397"/>
      <c r="M6" s="397"/>
    </row>
    <row r="7" spans="2:20" ht="15" customHeight="1" x14ac:dyDescent="0.25">
      <c r="B7" s="290" t="s">
        <v>61</v>
      </c>
      <c r="C7" s="291"/>
      <c r="D7" s="291"/>
      <c r="E7" s="291"/>
      <c r="F7" s="291"/>
      <c r="G7" s="291"/>
      <c r="H7" s="291"/>
      <c r="I7" s="291"/>
      <c r="J7" s="291"/>
      <c r="K7" s="291"/>
      <c r="L7" s="291"/>
      <c r="M7" s="291"/>
    </row>
    <row r="8" spans="2:20" ht="15" customHeight="1" x14ac:dyDescent="0.25">
      <c r="C8" s="292"/>
      <c r="D8" s="292"/>
      <c r="E8" s="292"/>
      <c r="F8" s="292"/>
      <c r="G8" s="292"/>
      <c r="H8" s="292"/>
      <c r="I8" s="292"/>
      <c r="J8" s="292"/>
      <c r="K8" s="292"/>
      <c r="L8" s="292"/>
      <c r="M8" s="292"/>
    </row>
    <row r="9" spans="2:20" ht="15" customHeight="1" x14ac:dyDescent="0.25">
      <c r="C9" s="292"/>
      <c r="D9" s="292"/>
      <c r="E9" s="292"/>
      <c r="F9" s="292"/>
      <c r="G9" s="292"/>
      <c r="H9" s="292"/>
      <c r="I9" s="292"/>
      <c r="J9" s="292"/>
      <c r="K9" s="292"/>
      <c r="L9" s="292"/>
      <c r="M9" s="292"/>
    </row>
    <row r="10" spans="2:20" ht="15" customHeight="1" thickBot="1" x14ac:dyDescent="0.3">
      <c r="D10" s="282"/>
      <c r="F10" s="282"/>
      <c r="M10" s="282"/>
    </row>
    <row r="11" spans="2:20" ht="16.5" customHeight="1" thickBot="1" x14ac:dyDescent="0.3">
      <c r="B11" s="398">
        <v>2015</v>
      </c>
      <c r="C11" s="398"/>
      <c r="D11" s="293"/>
      <c r="E11" s="399" t="s">
        <v>62</v>
      </c>
      <c r="F11" s="399"/>
      <c r="G11" s="294"/>
      <c r="H11" s="295" t="s">
        <v>63</v>
      </c>
      <c r="I11" s="296"/>
      <c r="J11" s="296"/>
      <c r="K11" s="296"/>
      <c r="L11" s="297"/>
      <c r="M11" s="298" t="s">
        <v>64</v>
      </c>
      <c r="O11" s="400" t="s">
        <v>2</v>
      </c>
      <c r="P11" s="401"/>
      <c r="Q11" s="400" t="s">
        <v>65</v>
      </c>
      <c r="R11" s="402"/>
      <c r="S11" s="401"/>
      <c r="T11" s="299" t="s">
        <v>66</v>
      </c>
    </row>
    <row r="12" spans="2:20" ht="15" customHeight="1" x14ac:dyDescent="0.25">
      <c r="B12" s="300" t="s">
        <v>67</v>
      </c>
      <c r="E12" s="300" t="s">
        <v>68</v>
      </c>
      <c r="F12" s="285"/>
      <c r="G12" s="294"/>
      <c r="H12" s="301" t="s">
        <v>69</v>
      </c>
      <c r="I12" s="302"/>
      <c r="J12" s="302"/>
      <c r="K12" s="302"/>
      <c r="L12" s="303"/>
      <c r="M12" s="304">
        <v>25</v>
      </c>
      <c r="O12" s="305" t="s">
        <v>70</v>
      </c>
      <c r="P12" s="306"/>
      <c r="Q12" s="305" t="s">
        <v>70</v>
      </c>
      <c r="R12" s="307"/>
      <c r="S12" s="306"/>
      <c r="T12" s="308" t="s">
        <v>70</v>
      </c>
    </row>
    <row r="13" spans="2:20" ht="15" customHeight="1" x14ac:dyDescent="0.25">
      <c r="B13" s="396" t="s">
        <v>70</v>
      </c>
      <c r="C13" s="396"/>
      <c r="D13" s="396"/>
      <c r="E13" s="396"/>
      <c r="F13" s="396"/>
      <c r="G13" s="294"/>
      <c r="H13" s="301" t="s">
        <v>71</v>
      </c>
      <c r="I13" s="302"/>
      <c r="J13" s="302"/>
      <c r="K13" s="302"/>
      <c r="L13" s="303"/>
      <c r="M13" s="309">
        <v>12</v>
      </c>
      <c r="O13" s="310" t="s">
        <v>72</v>
      </c>
      <c r="P13" s="311"/>
      <c r="Q13" s="310" t="s">
        <v>73</v>
      </c>
      <c r="R13" s="312"/>
      <c r="S13" s="311"/>
      <c r="T13" s="313" t="s">
        <v>74</v>
      </c>
    </row>
    <row r="14" spans="2:20" ht="15" customHeight="1" x14ac:dyDescent="0.25">
      <c r="B14" s="300" t="s">
        <v>75</v>
      </c>
      <c r="F14" s="285"/>
      <c r="G14" s="294"/>
      <c r="H14" s="301" t="s">
        <v>76</v>
      </c>
      <c r="I14" s="302"/>
      <c r="J14" s="302"/>
      <c r="K14" s="302"/>
      <c r="L14" s="303"/>
      <c r="M14" s="309">
        <v>24</v>
      </c>
      <c r="O14" s="310" t="s">
        <v>77</v>
      </c>
      <c r="P14" s="311"/>
      <c r="Q14" s="310" t="s">
        <v>78</v>
      </c>
      <c r="R14" s="312"/>
      <c r="S14" s="311"/>
      <c r="T14" s="313" t="s">
        <v>79</v>
      </c>
    </row>
    <row r="15" spans="2:20" ht="15" customHeight="1" x14ac:dyDescent="0.25">
      <c r="B15" s="407" t="str">
        <f>VLOOKUP(B13,O12:T18,3,FALSE)</f>
        <v>*</v>
      </c>
      <c r="C15" s="407"/>
      <c r="D15" s="407"/>
      <c r="E15" s="407"/>
      <c r="F15" s="407"/>
      <c r="H15" s="301" t="s">
        <v>80</v>
      </c>
      <c r="I15" s="302"/>
      <c r="J15" s="302"/>
      <c r="K15" s="302"/>
      <c r="L15" s="303"/>
      <c r="M15" s="309">
        <v>20</v>
      </c>
      <c r="O15" s="310" t="s">
        <v>81</v>
      </c>
      <c r="P15" s="311"/>
      <c r="Q15" s="310" t="s">
        <v>82</v>
      </c>
      <c r="R15" s="312"/>
      <c r="S15" s="311"/>
      <c r="T15" s="313" t="s">
        <v>83</v>
      </c>
    </row>
    <row r="16" spans="2:20" ht="15" customHeight="1" thickBot="1" x14ac:dyDescent="0.3">
      <c r="B16" s="300" t="s">
        <v>65</v>
      </c>
      <c r="D16" s="314"/>
      <c r="H16" s="315" t="s">
        <v>84</v>
      </c>
      <c r="I16" s="316"/>
      <c r="J16" s="316"/>
      <c r="K16" s="316"/>
      <c r="L16" s="317"/>
      <c r="M16" s="318">
        <v>0.15</v>
      </c>
      <c r="O16" s="310" t="s">
        <v>85</v>
      </c>
      <c r="P16" s="311"/>
      <c r="Q16" s="310" t="s">
        <v>86</v>
      </c>
      <c r="R16" s="312"/>
      <c r="S16" s="311"/>
      <c r="T16" s="313" t="s">
        <v>87</v>
      </c>
    </row>
    <row r="17" spans="2:20" ht="15" customHeight="1" thickBot="1" x14ac:dyDescent="0.3">
      <c r="B17" s="407" t="str">
        <f>VLOOKUP(B13,O12:T18,6,FALSE)</f>
        <v>*</v>
      </c>
      <c r="C17" s="407"/>
      <c r="D17" s="407"/>
      <c r="E17" s="407"/>
      <c r="F17" s="407"/>
      <c r="H17" s="295" t="s">
        <v>88</v>
      </c>
      <c r="I17" s="296"/>
      <c r="J17" s="296"/>
      <c r="K17" s="296"/>
      <c r="L17" s="319"/>
      <c r="M17" s="298" t="s">
        <v>89</v>
      </c>
      <c r="O17" s="310" t="s">
        <v>90</v>
      </c>
      <c r="P17" s="311"/>
      <c r="Q17" s="310" t="s">
        <v>91</v>
      </c>
      <c r="R17" s="312"/>
      <c r="S17" s="311"/>
      <c r="T17" s="313" t="s">
        <v>92</v>
      </c>
    </row>
    <row r="18" spans="2:20" ht="15" customHeight="1" x14ac:dyDescent="0.25">
      <c r="B18" s="300" t="s">
        <v>66</v>
      </c>
      <c r="D18" s="314"/>
      <c r="H18" s="320" t="s">
        <v>93</v>
      </c>
      <c r="I18" s="321"/>
      <c r="J18" s="321"/>
      <c r="K18" s="321"/>
      <c r="L18" s="322"/>
      <c r="M18" s="323">
        <v>4</v>
      </c>
      <c r="O18" s="310" t="s">
        <v>94</v>
      </c>
      <c r="P18" s="311"/>
      <c r="Q18" s="310" t="s">
        <v>95</v>
      </c>
      <c r="R18" s="312"/>
      <c r="S18" s="311"/>
      <c r="T18" s="313" t="s">
        <v>96</v>
      </c>
    </row>
    <row r="19" spans="2:20" ht="15" customHeight="1" x14ac:dyDescent="0.25">
      <c r="H19" s="324" t="s">
        <v>97</v>
      </c>
      <c r="I19" s="325"/>
      <c r="J19" s="325"/>
      <c r="K19" s="325"/>
      <c r="L19" s="326"/>
      <c r="M19" s="327">
        <v>7.5</v>
      </c>
    </row>
    <row r="20" spans="2:20" ht="15" customHeight="1" thickBot="1" x14ac:dyDescent="0.3">
      <c r="B20" s="396"/>
      <c r="C20" s="396"/>
      <c r="D20" s="396"/>
      <c r="E20" s="396"/>
      <c r="F20" s="396"/>
      <c r="H20" s="328" t="s">
        <v>98</v>
      </c>
      <c r="I20" s="329"/>
      <c r="J20" s="329"/>
      <c r="K20" s="329"/>
      <c r="L20" s="330"/>
      <c r="M20" s="331">
        <v>9.5</v>
      </c>
    </row>
    <row r="21" spans="2:20" ht="16.5" customHeight="1" thickBot="1" x14ac:dyDescent="0.3">
      <c r="B21" s="300" t="s">
        <v>99</v>
      </c>
      <c r="F21" s="285"/>
      <c r="L21" s="294"/>
      <c r="M21" s="332">
        <v>7.5</v>
      </c>
      <c r="O21" s="333"/>
    </row>
    <row r="22" spans="2:20" ht="15" customHeight="1" x14ac:dyDescent="0.25">
      <c r="B22" s="334"/>
      <c r="C22" s="314"/>
      <c r="D22" s="314"/>
      <c r="E22" s="314"/>
      <c r="G22" s="294"/>
      <c r="H22" s="294"/>
      <c r="I22" s="294"/>
      <c r="J22" s="294"/>
      <c r="K22" s="294"/>
      <c r="L22" s="294"/>
    </row>
    <row r="23" spans="2:20" ht="15" customHeight="1" thickBot="1" x14ac:dyDescent="0.3">
      <c r="B23" s="335" t="s">
        <v>100</v>
      </c>
      <c r="C23" s="336"/>
      <c r="D23" s="336"/>
      <c r="E23" s="336"/>
      <c r="F23" s="336"/>
      <c r="G23" s="337"/>
      <c r="H23" s="337"/>
      <c r="I23" s="337"/>
      <c r="J23" s="337"/>
      <c r="K23" s="337"/>
      <c r="L23" s="408">
        <f ca="1">TODAY()</f>
        <v>42345</v>
      </c>
      <c r="M23" s="408"/>
    </row>
    <row r="24" spans="2:20" ht="15" customHeight="1" x14ac:dyDescent="0.25">
      <c r="B24" s="409" t="s">
        <v>101</v>
      </c>
      <c r="C24" s="411" t="s">
        <v>12</v>
      </c>
      <c r="D24" s="413" t="s">
        <v>102</v>
      </c>
      <c r="E24" s="414"/>
      <c r="F24" s="417" t="s">
        <v>103</v>
      </c>
      <c r="G24" s="419" t="s">
        <v>104</v>
      </c>
      <c r="H24" s="421" t="s">
        <v>105</v>
      </c>
      <c r="I24" s="421" t="s">
        <v>106</v>
      </c>
      <c r="J24" s="421" t="s">
        <v>107</v>
      </c>
      <c r="K24" s="424" t="s">
        <v>108</v>
      </c>
      <c r="L24" s="427" t="s">
        <v>109</v>
      </c>
      <c r="M24" s="430" t="s">
        <v>110</v>
      </c>
      <c r="O24" s="403" t="s">
        <v>111</v>
      </c>
      <c r="P24" s="404"/>
      <c r="R24" s="299" t="s">
        <v>67</v>
      </c>
      <c r="T24" s="299" t="s">
        <v>68</v>
      </c>
    </row>
    <row r="25" spans="2:20" ht="15" customHeight="1" x14ac:dyDescent="0.25">
      <c r="B25" s="410"/>
      <c r="C25" s="412"/>
      <c r="D25" s="415"/>
      <c r="E25" s="416"/>
      <c r="F25" s="418"/>
      <c r="G25" s="420"/>
      <c r="H25" s="422"/>
      <c r="I25" s="422"/>
      <c r="J25" s="422"/>
      <c r="K25" s="425"/>
      <c r="L25" s="428"/>
      <c r="M25" s="431"/>
      <c r="O25" s="405"/>
      <c r="P25" s="406"/>
      <c r="R25" s="338"/>
      <c r="T25" s="339"/>
    </row>
    <row r="26" spans="2:20" ht="15" customHeight="1" thickBot="1" x14ac:dyDescent="0.3">
      <c r="B26" s="410"/>
      <c r="C26" s="412"/>
      <c r="D26" s="340" t="s">
        <v>112</v>
      </c>
      <c r="E26" s="341" t="s">
        <v>113</v>
      </c>
      <c r="F26" s="342" t="s">
        <v>114</v>
      </c>
      <c r="G26" s="343" t="s">
        <v>115</v>
      </c>
      <c r="H26" s="423"/>
      <c r="I26" s="423"/>
      <c r="J26" s="423"/>
      <c r="K26" s="426"/>
      <c r="L26" s="429"/>
      <c r="M26" s="432"/>
      <c r="O26" s="344" t="s">
        <v>116</v>
      </c>
      <c r="P26" s="345" t="s">
        <v>113</v>
      </c>
      <c r="R26" s="338">
        <v>2015</v>
      </c>
      <c r="T26" s="339" t="s">
        <v>117</v>
      </c>
    </row>
    <row r="27" spans="2:20" ht="18" customHeight="1" x14ac:dyDescent="0.3">
      <c r="B27" s="346" t="s">
        <v>118</v>
      </c>
      <c r="C27" s="347">
        <v>42279</v>
      </c>
      <c r="D27" s="348">
        <v>0.70833333333333337</v>
      </c>
      <c r="E27" s="349">
        <v>0.77083333333333337</v>
      </c>
      <c r="F27" s="350">
        <f>SUM(E27-D27)*60*24</f>
        <v>90</v>
      </c>
      <c r="G27" s="351"/>
      <c r="H27" s="352"/>
      <c r="I27" s="352"/>
      <c r="J27" s="352"/>
      <c r="K27" s="353"/>
      <c r="L27" s="354" t="s">
        <v>119</v>
      </c>
      <c r="M27" s="355">
        <f>SUM((M21/45)*F27)+(G27*M16)+(H27*M12)+(I27*M13)+(J27*M14)+(K27*M15)</f>
        <v>15</v>
      </c>
      <c r="N27" s="356"/>
      <c r="O27" s="357"/>
      <c r="P27" s="357"/>
      <c r="Q27" s="289"/>
      <c r="R27" s="338">
        <v>2016</v>
      </c>
      <c r="T27" s="339" t="s">
        <v>120</v>
      </c>
    </row>
    <row r="28" spans="2:20" ht="18" customHeight="1" x14ac:dyDescent="0.3">
      <c r="B28" s="358" t="s">
        <v>121</v>
      </c>
      <c r="C28" s="359"/>
      <c r="D28" s="360"/>
      <c r="E28" s="361"/>
      <c r="F28" s="362">
        <f t="shared" ref="F28:F46" si="0">SUM(E28-D28)*60*24</f>
        <v>0</v>
      </c>
      <c r="G28" s="363"/>
      <c r="H28" s="364"/>
      <c r="I28" s="364"/>
      <c r="J28" s="364"/>
      <c r="K28" s="365"/>
      <c r="L28" s="366"/>
      <c r="M28" s="367">
        <f>SUM((M21/45)*F28)+(G28*M16)+(H28*M12)+(I28*M13)+(J28*M14)+(K28*M15)</f>
        <v>0</v>
      </c>
      <c r="N28" s="356" t="s">
        <v>122</v>
      </c>
      <c r="O28" s="357">
        <v>0.375</v>
      </c>
      <c r="P28" s="357">
        <v>0.5</v>
      </c>
      <c r="Q28" s="289" t="s">
        <v>123</v>
      </c>
      <c r="R28" s="338">
        <v>2017</v>
      </c>
      <c r="T28" s="339" t="s">
        <v>124</v>
      </c>
    </row>
    <row r="29" spans="2:20" ht="18" customHeight="1" x14ac:dyDescent="0.3">
      <c r="B29" s="358" t="s">
        <v>125</v>
      </c>
      <c r="C29" s="359"/>
      <c r="D29" s="360"/>
      <c r="E29" s="361"/>
      <c r="F29" s="362">
        <f t="shared" si="0"/>
        <v>0</v>
      </c>
      <c r="G29" s="363"/>
      <c r="H29" s="364"/>
      <c r="I29" s="364"/>
      <c r="J29" s="364"/>
      <c r="K29" s="365"/>
      <c r="L29" s="366"/>
      <c r="M29" s="367">
        <f>SUM((M21/45)*F29)+(G29*M16)+(H29*M12)+(I29*M13)+(J29*M14)+(K29*M15)</f>
        <v>0</v>
      </c>
      <c r="N29" s="356" t="s">
        <v>126</v>
      </c>
      <c r="O29" s="357">
        <v>0.70833333333333337</v>
      </c>
      <c r="P29" s="357">
        <v>0.77083333333333337</v>
      </c>
      <c r="Q29" s="289" t="s">
        <v>127</v>
      </c>
      <c r="T29" s="339" t="s">
        <v>62</v>
      </c>
    </row>
    <row r="30" spans="2:20" ht="18" customHeight="1" x14ac:dyDescent="0.3">
      <c r="B30" s="358" t="s">
        <v>128</v>
      </c>
      <c r="C30" s="359"/>
      <c r="D30" s="360"/>
      <c r="E30" s="361"/>
      <c r="F30" s="362">
        <f t="shared" si="0"/>
        <v>0</v>
      </c>
      <c r="G30" s="363"/>
      <c r="H30" s="364"/>
      <c r="I30" s="364"/>
      <c r="J30" s="364"/>
      <c r="K30" s="365"/>
      <c r="L30" s="366"/>
      <c r="M30" s="367">
        <f>SUM((M21/45)*F30)+(G30*M16)+(H30*M12)+(I30*M13)+(J30*M14)+(K30*M15)</f>
        <v>0</v>
      </c>
      <c r="N30" s="356" t="s">
        <v>126</v>
      </c>
      <c r="O30" s="357">
        <v>0.77083333333333337</v>
      </c>
      <c r="P30" s="357">
        <v>0.83333333333333337</v>
      </c>
      <c r="Q30" s="289" t="s">
        <v>127</v>
      </c>
    </row>
    <row r="31" spans="2:20" ht="18" customHeight="1" x14ac:dyDescent="0.3">
      <c r="B31" s="358" t="s">
        <v>129</v>
      </c>
      <c r="C31" s="359"/>
      <c r="D31" s="360"/>
      <c r="E31" s="361"/>
      <c r="F31" s="362">
        <f t="shared" si="0"/>
        <v>0</v>
      </c>
      <c r="G31" s="363"/>
      <c r="H31" s="364"/>
      <c r="I31" s="364"/>
      <c r="J31" s="364"/>
      <c r="K31" s="365"/>
      <c r="L31" s="366"/>
      <c r="M31" s="367">
        <f>SUM((M21/45)*F31)+(G31*M16)+(H31*M12)+(I31*M13)+(J31*M14)+(K31*M15)</f>
        <v>0</v>
      </c>
      <c r="N31" s="356" t="s">
        <v>130</v>
      </c>
      <c r="O31" s="357">
        <v>0.8125</v>
      </c>
      <c r="P31" s="357">
        <v>0.875</v>
      </c>
      <c r="Q31" s="289" t="s">
        <v>127</v>
      </c>
    </row>
    <row r="32" spans="2:20" ht="18" customHeight="1" x14ac:dyDescent="0.3">
      <c r="B32" s="358" t="s">
        <v>131</v>
      </c>
      <c r="C32" s="359"/>
      <c r="D32" s="360"/>
      <c r="E32" s="361"/>
      <c r="F32" s="362">
        <f t="shared" si="0"/>
        <v>0</v>
      </c>
      <c r="G32" s="363"/>
      <c r="H32" s="364"/>
      <c r="I32" s="364"/>
      <c r="J32" s="364"/>
      <c r="K32" s="365"/>
      <c r="L32" s="366"/>
      <c r="M32" s="367">
        <f>SUM((M21/45)*F32)+(G32*M16)+(H32*M12)+(I32*M13)+(J32*M14)+(K32*M15)</f>
        <v>0</v>
      </c>
      <c r="N32" s="356" t="s">
        <v>132</v>
      </c>
      <c r="O32" s="357">
        <v>0.83333333333333337</v>
      </c>
      <c r="P32" s="357">
        <v>0.89583333333333337</v>
      </c>
      <c r="Q32" s="289" t="s">
        <v>127</v>
      </c>
    </row>
    <row r="33" spans="2:17" ht="18" customHeight="1" x14ac:dyDescent="0.3">
      <c r="B33" s="358" t="s">
        <v>133</v>
      </c>
      <c r="C33" s="359"/>
      <c r="D33" s="360"/>
      <c r="E33" s="361"/>
      <c r="F33" s="362">
        <f t="shared" si="0"/>
        <v>0</v>
      </c>
      <c r="G33" s="363"/>
      <c r="H33" s="364"/>
      <c r="I33" s="364"/>
      <c r="J33" s="364"/>
      <c r="K33" s="365"/>
      <c r="L33" s="366"/>
      <c r="M33" s="367">
        <f>SUM((M21/45)*F33)+(G33*M16)+(H33*M12)+(I33*M13)+(J33*M14)+(K33*M15)</f>
        <v>0</v>
      </c>
      <c r="N33" s="356"/>
      <c r="O33" s="357"/>
      <c r="P33" s="357"/>
      <c r="Q33" s="289"/>
    </row>
    <row r="34" spans="2:17" ht="18" customHeight="1" x14ac:dyDescent="0.3">
      <c r="B34" s="358" t="s">
        <v>134</v>
      </c>
      <c r="C34" s="359"/>
      <c r="D34" s="360"/>
      <c r="E34" s="361"/>
      <c r="F34" s="362">
        <f t="shared" si="0"/>
        <v>0</v>
      </c>
      <c r="G34" s="363"/>
      <c r="H34" s="364"/>
      <c r="I34" s="364"/>
      <c r="J34" s="364"/>
      <c r="K34" s="365"/>
      <c r="L34" s="366"/>
      <c r="M34" s="367">
        <f>SUM((M21/45)*F34)+(G34*M16)+(H34*M12)+(I34*M13)+(J34*M14)+(K34*M15)</f>
        <v>0</v>
      </c>
      <c r="N34" s="356"/>
      <c r="O34" s="357"/>
      <c r="P34" s="357"/>
      <c r="Q34" s="289"/>
    </row>
    <row r="35" spans="2:17" ht="18" customHeight="1" x14ac:dyDescent="0.3">
      <c r="B35" s="358" t="s">
        <v>135</v>
      </c>
      <c r="C35" s="359"/>
      <c r="D35" s="360"/>
      <c r="E35" s="361"/>
      <c r="F35" s="362">
        <f t="shared" si="0"/>
        <v>0</v>
      </c>
      <c r="G35" s="363"/>
      <c r="H35" s="364"/>
      <c r="I35" s="364"/>
      <c r="J35" s="364"/>
      <c r="K35" s="365"/>
      <c r="L35" s="366"/>
      <c r="M35" s="367">
        <f>SUM((M21/45)*F35)+(G35*M16)+(H35*M12)+(I35*M13)+(J35*M14)+(K35*M15)</f>
        <v>0</v>
      </c>
      <c r="N35" s="368"/>
    </row>
    <row r="36" spans="2:17" ht="18" customHeight="1" x14ac:dyDescent="0.3">
      <c r="B36" s="358" t="s">
        <v>136</v>
      </c>
      <c r="C36" s="359"/>
      <c r="D36" s="360"/>
      <c r="E36" s="361"/>
      <c r="F36" s="362">
        <f t="shared" si="0"/>
        <v>0</v>
      </c>
      <c r="G36" s="363"/>
      <c r="H36" s="364"/>
      <c r="I36" s="364"/>
      <c r="J36" s="364"/>
      <c r="K36" s="365"/>
      <c r="L36" s="366"/>
      <c r="M36" s="367">
        <f>SUM((M21/45)*F36)+(G36*M16)+(H36*M12)+(I36*M13)+(J36*M14)+(K36*M15)</f>
        <v>0</v>
      </c>
      <c r="N36" s="368"/>
      <c r="O36" s="369" t="s">
        <v>137</v>
      </c>
    </row>
    <row r="37" spans="2:17" ht="18" customHeight="1" x14ac:dyDescent="0.3">
      <c r="B37" s="358" t="s">
        <v>138</v>
      </c>
      <c r="C37" s="359"/>
      <c r="D37" s="360"/>
      <c r="E37" s="361"/>
      <c r="F37" s="362">
        <f t="shared" si="0"/>
        <v>0</v>
      </c>
      <c r="G37" s="363"/>
      <c r="H37" s="364"/>
      <c r="I37" s="364"/>
      <c r="J37" s="364"/>
      <c r="K37" s="365"/>
      <c r="L37" s="366"/>
      <c r="M37" s="367">
        <f>SUM((M21/45)*F37)+(G37*M16)+(H37*M12)+(I37*M13)+(J37*M14)+(K37*M15)</f>
        <v>0</v>
      </c>
      <c r="N37" s="368"/>
      <c r="O37" s="333" t="s">
        <v>139</v>
      </c>
    </row>
    <row r="38" spans="2:17" ht="18" customHeight="1" x14ac:dyDescent="0.3">
      <c r="B38" s="358" t="s">
        <v>140</v>
      </c>
      <c r="C38" s="359"/>
      <c r="D38" s="360"/>
      <c r="E38" s="361"/>
      <c r="F38" s="362">
        <f t="shared" si="0"/>
        <v>0</v>
      </c>
      <c r="G38" s="363"/>
      <c r="H38" s="364"/>
      <c r="I38" s="364"/>
      <c r="J38" s="364"/>
      <c r="K38" s="365"/>
      <c r="L38" s="366"/>
      <c r="M38" s="367">
        <f>SUM((M21/45)*F38)+(G38*M16)+(H38*M12)+(I38*M13)+(J38*M14)+(K38*M15)</f>
        <v>0</v>
      </c>
      <c r="N38" s="368"/>
      <c r="O38" s="333" t="s">
        <v>141</v>
      </c>
    </row>
    <row r="39" spans="2:17" ht="18" customHeight="1" x14ac:dyDescent="0.3">
      <c r="B39" s="358" t="s">
        <v>142</v>
      </c>
      <c r="C39" s="359"/>
      <c r="D39" s="360"/>
      <c r="E39" s="361"/>
      <c r="F39" s="362">
        <f t="shared" si="0"/>
        <v>0</v>
      </c>
      <c r="G39" s="363"/>
      <c r="H39" s="364"/>
      <c r="I39" s="364"/>
      <c r="J39" s="364"/>
      <c r="K39" s="365"/>
      <c r="L39" s="366"/>
      <c r="M39" s="367">
        <f>SUM((M21/45)*F39)+(G39*M16)+(H39*M12)+(I39*M13)+(J39*M14)+(K39*M15)</f>
        <v>0</v>
      </c>
      <c r="N39" s="368"/>
      <c r="O39" s="333" t="s">
        <v>143</v>
      </c>
    </row>
    <row r="40" spans="2:17" ht="18" customHeight="1" x14ac:dyDescent="0.3">
      <c r="B40" s="358" t="s">
        <v>144</v>
      </c>
      <c r="C40" s="359"/>
      <c r="D40" s="360"/>
      <c r="E40" s="361"/>
      <c r="F40" s="362">
        <f t="shared" si="0"/>
        <v>0</v>
      </c>
      <c r="G40" s="363"/>
      <c r="H40" s="364"/>
      <c r="I40" s="364"/>
      <c r="J40" s="364"/>
      <c r="K40" s="365"/>
      <c r="L40" s="366"/>
      <c r="M40" s="367">
        <f>SUM((M21/45)*F40)+(G40*M16)+(H40*M12)+(I40*M13)+(J40*M14)+(K40*M15)</f>
        <v>0</v>
      </c>
      <c r="N40" s="368"/>
    </row>
    <row r="41" spans="2:17" ht="18" customHeight="1" x14ac:dyDescent="0.3">
      <c r="B41" s="358" t="s">
        <v>145</v>
      </c>
      <c r="C41" s="359"/>
      <c r="D41" s="360"/>
      <c r="E41" s="361"/>
      <c r="F41" s="362">
        <f t="shared" si="0"/>
        <v>0</v>
      </c>
      <c r="G41" s="363"/>
      <c r="H41" s="364"/>
      <c r="I41" s="364"/>
      <c r="J41" s="364"/>
      <c r="K41" s="365"/>
      <c r="L41" s="366"/>
      <c r="M41" s="367">
        <f>SUM((M21/45)*F41)+(G41*M16)+(H41*M12)+(I41*M13)+(J41*M14)+(K41*M15)</f>
        <v>0</v>
      </c>
      <c r="N41" s="368"/>
      <c r="O41" s="369" t="s">
        <v>146</v>
      </c>
    </row>
    <row r="42" spans="2:17" ht="18" customHeight="1" x14ac:dyDescent="0.3">
      <c r="B42" s="358" t="s">
        <v>147</v>
      </c>
      <c r="C42" s="359"/>
      <c r="D42" s="360"/>
      <c r="E42" s="361"/>
      <c r="F42" s="362">
        <f t="shared" si="0"/>
        <v>0</v>
      </c>
      <c r="G42" s="363"/>
      <c r="H42" s="364"/>
      <c r="I42" s="364"/>
      <c r="J42" s="364"/>
      <c r="K42" s="365"/>
      <c r="L42" s="366"/>
      <c r="M42" s="367">
        <f>SUM((M21/45)*F42)+(G42*M16)+(H42*M12)+(I42*M13)+(J42*M14)+(K42*M15)</f>
        <v>0</v>
      </c>
      <c r="N42" s="368"/>
      <c r="O42" s="333" t="s">
        <v>148</v>
      </c>
    </row>
    <row r="43" spans="2:17" ht="18" customHeight="1" x14ac:dyDescent="0.3">
      <c r="B43" s="358" t="s">
        <v>149</v>
      </c>
      <c r="C43" s="359"/>
      <c r="D43" s="360"/>
      <c r="E43" s="361"/>
      <c r="F43" s="362">
        <f t="shared" si="0"/>
        <v>0</v>
      </c>
      <c r="G43" s="363"/>
      <c r="H43" s="364"/>
      <c r="I43" s="364"/>
      <c r="J43" s="364"/>
      <c r="K43" s="365"/>
      <c r="L43" s="366"/>
      <c r="M43" s="367">
        <f>SUM((M21/45)*F43)+(G43*M16)+(H43*M12)+(I43*M13)+(J43*M14)+(K43*M15)</f>
        <v>0</v>
      </c>
      <c r="N43" s="368"/>
      <c r="O43" s="333" t="s">
        <v>150</v>
      </c>
    </row>
    <row r="44" spans="2:17" ht="18" customHeight="1" x14ac:dyDescent="0.3">
      <c r="B44" s="358" t="s">
        <v>151</v>
      </c>
      <c r="C44" s="359"/>
      <c r="D44" s="360"/>
      <c r="E44" s="361"/>
      <c r="F44" s="362">
        <f t="shared" si="0"/>
        <v>0</v>
      </c>
      <c r="G44" s="363"/>
      <c r="H44" s="364"/>
      <c r="I44" s="364"/>
      <c r="J44" s="364"/>
      <c r="K44" s="365"/>
      <c r="L44" s="366"/>
      <c r="M44" s="367">
        <f>SUM((M21/45)*F44)+(G44*M16)+(H44*M12)+(I44*M13)+(J44*M14)+(K44*M15)</f>
        <v>0</v>
      </c>
      <c r="N44" s="368"/>
      <c r="O44" s="370"/>
    </row>
    <row r="45" spans="2:17" ht="18" customHeight="1" x14ac:dyDescent="0.3">
      <c r="B45" s="358" t="s">
        <v>152</v>
      </c>
      <c r="C45" s="359"/>
      <c r="D45" s="360"/>
      <c r="E45" s="361"/>
      <c r="F45" s="362">
        <f t="shared" si="0"/>
        <v>0</v>
      </c>
      <c r="G45" s="363"/>
      <c r="H45" s="364"/>
      <c r="I45" s="364"/>
      <c r="J45" s="364"/>
      <c r="K45" s="365"/>
      <c r="L45" s="366"/>
      <c r="M45" s="367">
        <f>SUM((M21/45)*F45)+(G45*M16)+(H45*M12)+(I45*M13)+(J45*M14)+(K45*M15)</f>
        <v>0</v>
      </c>
      <c r="N45" s="368"/>
    </row>
    <row r="46" spans="2:17" ht="18" customHeight="1" thickBot="1" x14ac:dyDescent="0.35">
      <c r="B46" s="371" t="s">
        <v>153</v>
      </c>
      <c r="C46" s="372"/>
      <c r="D46" s="373"/>
      <c r="E46" s="374"/>
      <c r="F46" s="375">
        <f t="shared" si="0"/>
        <v>0</v>
      </c>
      <c r="G46" s="376"/>
      <c r="H46" s="377"/>
      <c r="I46" s="377"/>
      <c r="J46" s="377"/>
      <c r="K46" s="378"/>
      <c r="L46" s="379"/>
      <c r="M46" s="380">
        <f>SUM((M21/45)*F46)+(G46*M16)+(H46*M12)+(I46*M13)+(J46*M14)+(K46*M15)</f>
        <v>0</v>
      </c>
      <c r="N46" s="368"/>
    </row>
    <row r="47" spans="2:17" ht="18" customHeight="1" thickBot="1" x14ac:dyDescent="0.35">
      <c r="F47" s="381">
        <f>SUM(F27:F46)/60</f>
        <v>1.5</v>
      </c>
      <c r="G47" s="382">
        <f>SUM(G27:G46)</f>
        <v>0</v>
      </c>
      <c r="H47" s="383"/>
      <c r="I47" s="383"/>
      <c r="J47" s="383"/>
      <c r="K47" s="383"/>
      <c r="L47" s="384" t="s">
        <v>154</v>
      </c>
      <c r="M47" s="385">
        <f>SUM(M27:M46)</f>
        <v>15</v>
      </c>
      <c r="N47" s="368"/>
    </row>
    <row r="48" spans="2:17" ht="15" customHeight="1" x14ac:dyDescent="0.25"/>
    <row r="49" spans="2:11" ht="15" customHeight="1" x14ac:dyDescent="0.25">
      <c r="B49" s="386"/>
      <c r="C49" s="386"/>
      <c r="D49" s="386"/>
      <c r="F49" s="387"/>
      <c r="G49" s="386"/>
      <c r="H49" s="386"/>
      <c r="I49" s="386"/>
    </row>
    <row r="50" spans="2:11" ht="3" customHeight="1" x14ac:dyDescent="0.25">
      <c r="B50" s="388"/>
      <c r="C50" s="388"/>
      <c r="D50" s="388"/>
      <c r="F50" s="389"/>
      <c r="G50" s="388"/>
      <c r="H50" s="388"/>
      <c r="I50" s="388"/>
      <c r="J50" s="388"/>
      <c r="K50" s="388"/>
    </row>
    <row r="51" spans="2:11" ht="15" customHeight="1" x14ac:dyDescent="0.25">
      <c r="B51" s="390" t="s">
        <v>12</v>
      </c>
      <c r="F51" s="390" t="s">
        <v>155</v>
      </c>
    </row>
  </sheetData>
  <sheetProtection sheet="1" selectLockedCells="1"/>
  <dataConsolidate function="count" link="1">
    <dataRefs count="4">
      <dataRef ref="J10:K14" sheet="Abrechnung" r:id="rId1"/>
      <dataRef ref="M19:M20" sheet="Abrechnung" r:id="rId2"/>
      <dataRef ref="R25:R28" sheet="Abrechnung" r:id="rId3"/>
      <dataRef ref="O31:O33" sheet="Abrechnung" r:id="rId4"/>
    </dataRefs>
  </dataConsolidate>
  <mergeCells count="22">
    <mergeCell ref="M24:M26"/>
    <mergeCell ref="Q11:S11"/>
    <mergeCell ref="O24:P25"/>
    <mergeCell ref="B15:F15"/>
    <mergeCell ref="B17:F17"/>
    <mergeCell ref="B20:F20"/>
    <mergeCell ref="L23:M23"/>
    <mergeCell ref="B24:B26"/>
    <mergeCell ref="C24:C26"/>
    <mergeCell ref="D24:E25"/>
    <mergeCell ref="F24:F25"/>
    <mergeCell ref="G24:G25"/>
    <mergeCell ref="H24:H26"/>
    <mergeCell ref="I24:I26"/>
    <mergeCell ref="J24:J26"/>
    <mergeCell ref="K24:K26"/>
    <mergeCell ref="L24:L26"/>
    <mergeCell ref="B13:F13"/>
    <mergeCell ref="B6:M6"/>
    <mergeCell ref="B11:C11"/>
    <mergeCell ref="E11:F11"/>
    <mergeCell ref="O11:P11"/>
  </mergeCells>
  <dataValidations count="7">
    <dataValidation type="list" allowBlank="1" showInputMessage="1" showErrorMessage="1" sqref="E27:E46 JA27:JA46 SW27:SW46 ACS27:ACS46 AMO27:AMO46 AWK27:AWK46 BGG27:BGG46 BQC27:BQC46 BZY27:BZY46 CJU27:CJU46 CTQ27:CTQ46 DDM27:DDM46 DNI27:DNI46 DXE27:DXE46 EHA27:EHA46 EQW27:EQW46 FAS27:FAS46 FKO27:FKO46 FUK27:FUK46 GEG27:GEG46 GOC27:GOC46 GXY27:GXY46 HHU27:HHU46 HRQ27:HRQ46 IBM27:IBM46 ILI27:ILI46 IVE27:IVE46 JFA27:JFA46 JOW27:JOW46 JYS27:JYS46 KIO27:KIO46 KSK27:KSK46 LCG27:LCG46 LMC27:LMC46 LVY27:LVY46 MFU27:MFU46 MPQ27:MPQ46 MZM27:MZM46 NJI27:NJI46 NTE27:NTE46 ODA27:ODA46 OMW27:OMW46 OWS27:OWS46 PGO27:PGO46 PQK27:PQK46 QAG27:QAG46 QKC27:QKC46 QTY27:QTY46 RDU27:RDU46 RNQ27:RNQ46 RXM27:RXM46 SHI27:SHI46 SRE27:SRE46 TBA27:TBA46 TKW27:TKW46 TUS27:TUS46 UEO27:UEO46 UOK27:UOK46 UYG27:UYG46 VIC27:VIC46 VRY27:VRY46 WBU27:WBU46 WLQ27:WLQ46 WVM27:WVM46 E65563:E65582 JA65563:JA65582 SW65563:SW65582 ACS65563:ACS65582 AMO65563:AMO65582 AWK65563:AWK65582 BGG65563:BGG65582 BQC65563:BQC65582 BZY65563:BZY65582 CJU65563:CJU65582 CTQ65563:CTQ65582 DDM65563:DDM65582 DNI65563:DNI65582 DXE65563:DXE65582 EHA65563:EHA65582 EQW65563:EQW65582 FAS65563:FAS65582 FKO65563:FKO65582 FUK65563:FUK65582 GEG65563:GEG65582 GOC65563:GOC65582 GXY65563:GXY65582 HHU65563:HHU65582 HRQ65563:HRQ65582 IBM65563:IBM65582 ILI65563:ILI65582 IVE65563:IVE65582 JFA65563:JFA65582 JOW65563:JOW65582 JYS65563:JYS65582 KIO65563:KIO65582 KSK65563:KSK65582 LCG65563:LCG65582 LMC65563:LMC65582 LVY65563:LVY65582 MFU65563:MFU65582 MPQ65563:MPQ65582 MZM65563:MZM65582 NJI65563:NJI65582 NTE65563:NTE65582 ODA65563:ODA65582 OMW65563:OMW65582 OWS65563:OWS65582 PGO65563:PGO65582 PQK65563:PQK65582 QAG65563:QAG65582 QKC65563:QKC65582 QTY65563:QTY65582 RDU65563:RDU65582 RNQ65563:RNQ65582 RXM65563:RXM65582 SHI65563:SHI65582 SRE65563:SRE65582 TBA65563:TBA65582 TKW65563:TKW65582 TUS65563:TUS65582 UEO65563:UEO65582 UOK65563:UOK65582 UYG65563:UYG65582 VIC65563:VIC65582 VRY65563:VRY65582 WBU65563:WBU65582 WLQ65563:WLQ65582 WVM65563:WVM65582 E131099:E131118 JA131099:JA131118 SW131099:SW131118 ACS131099:ACS131118 AMO131099:AMO131118 AWK131099:AWK131118 BGG131099:BGG131118 BQC131099:BQC131118 BZY131099:BZY131118 CJU131099:CJU131118 CTQ131099:CTQ131118 DDM131099:DDM131118 DNI131099:DNI131118 DXE131099:DXE131118 EHA131099:EHA131118 EQW131099:EQW131118 FAS131099:FAS131118 FKO131099:FKO131118 FUK131099:FUK131118 GEG131099:GEG131118 GOC131099:GOC131118 GXY131099:GXY131118 HHU131099:HHU131118 HRQ131099:HRQ131118 IBM131099:IBM131118 ILI131099:ILI131118 IVE131099:IVE131118 JFA131099:JFA131118 JOW131099:JOW131118 JYS131099:JYS131118 KIO131099:KIO131118 KSK131099:KSK131118 LCG131099:LCG131118 LMC131099:LMC131118 LVY131099:LVY131118 MFU131099:MFU131118 MPQ131099:MPQ131118 MZM131099:MZM131118 NJI131099:NJI131118 NTE131099:NTE131118 ODA131099:ODA131118 OMW131099:OMW131118 OWS131099:OWS131118 PGO131099:PGO131118 PQK131099:PQK131118 QAG131099:QAG131118 QKC131099:QKC131118 QTY131099:QTY131118 RDU131099:RDU131118 RNQ131099:RNQ131118 RXM131099:RXM131118 SHI131099:SHI131118 SRE131099:SRE131118 TBA131099:TBA131118 TKW131099:TKW131118 TUS131099:TUS131118 UEO131099:UEO131118 UOK131099:UOK131118 UYG131099:UYG131118 VIC131099:VIC131118 VRY131099:VRY131118 WBU131099:WBU131118 WLQ131099:WLQ131118 WVM131099:WVM131118 E196635:E196654 JA196635:JA196654 SW196635:SW196654 ACS196635:ACS196654 AMO196635:AMO196654 AWK196635:AWK196654 BGG196635:BGG196654 BQC196635:BQC196654 BZY196635:BZY196654 CJU196635:CJU196654 CTQ196635:CTQ196654 DDM196635:DDM196654 DNI196635:DNI196654 DXE196635:DXE196654 EHA196635:EHA196654 EQW196635:EQW196654 FAS196635:FAS196654 FKO196635:FKO196654 FUK196635:FUK196654 GEG196635:GEG196654 GOC196635:GOC196654 GXY196635:GXY196654 HHU196635:HHU196654 HRQ196635:HRQ196654 IBM196635:IBM196654 ILI196635:ILI196654 IVE196635:IVE196654 JFA196635:JFA196654 JOW196635:JOW196654 JYS196635:JYS196654 KIO196635:KIO196654 KSK196635:KSK196654 LCG196635:LCG196654 LMC196635:LMC196654 LVY196635:LVY196654 MFU196635:MFU196654 MPQ196635:MPQ196654 MZM196635:MZM196654 NJI196635:NJI196654 NTE196635:NTE196654 ODA196635:ODA196654 OMW196635:OMW196654 OWS196635:OWS196654 PGO196635:PGO196654 PQK196635:PQK196654 QAG196635:QAG196654 QKC196635:QKC196654 QTY196635:QTY196654 RDU196635:RDU196654 RNQ196635:RNQ196654 RXM196635:RXM196654 SHI196635:SHI196654 SRE196635:SRE196654 TBA196635:TBA196654 TKW196635:TKW196654 TUS196635:TUS196654 UEO196635:UEO196654 UOK196635:UOK196654 UYG196635:UYG196654 VIC196635:VIC196654 VRY196635:VRY196654 WBU196635:WBU196654 WLQ196635:WLQ196654 WVM196635:WVM196654 E262171:E262190 JA262171:JA262190 SW262171:SW262190 ACS262171:ACS262190 AMO262171:AMO262190 AWK262171:AWK262190 BGG262171:BGG262190 BQC262171:BQC262190 BZY262171:BZY262190 CJU262171:CJU262190 CTQ262171:CTQ262190 DDM262171:DDM262190 DNI262171:DNI262190 DXE262171:DXE262190 EHA262171:EHA262190 EQW262171:EQW262190 FAS262171:FAS262190 FKO262171:FKO262190 FUK262171:FUK262190 GEG262171:GEG262190 GOC262171:GOC262190 GXY262171:GXY262190 HHU262171:HHU262190 HRQ262171:HRQ262190 IBM262171:IBM262190 ILI262171:ILI262190 IVE262171:IVE262190 JFA262171:JFA262190 JOW262171:JOW262190 JYS262171:JYS262190 KIO262171:KIO262190 KSK262171:KSK262190 LCG262171:LCG262190 LMC262171:LMC262190 LVY262171:LVY262190 MFU262171:MFU262190 MPQ262171:MPQ262190 MZM262171:MZM262190 NJI262171:NJI262190 NTE262171:NTE262190 ODA262171:ODA262190 OMW262171:OMW262190 OWS262171:OWS262190 PGO262171:PGO262190 PQK262171:PQK262190 QAG262171:QAG262190 QKC262171:QKC262190 QTY262171:QTY262190 RDU262171:RDU262190 RNQ262171:RNQ262190 RXM262171:RXM262190 SHI262171:SHI262190 SRE262171:SRE262190 TBA262171:TBA262190 TKW262171:TKW262190 TUS262171:TUS262190 UEO262171:UEO262190 UOK262171:UOK262190 UYG262171:UYG262190 VIC262171:VIC262190 VRY262171:VRY262190 WBU262171:WBU262190 WLQ262171:WLQ262190 WVM262171:WVM262190 E327707:E327726 JA327707:JA327726 SW327707:SW327726 ACS327707:ACS327726 AMO327707:AMO327726 AWK327707:AWK327726 BGG327707:BGG327726 BQC327707:BQC327726 BZY327707:BZY327726 CJU327707:CJU327726 CTQ327707:CTQ327726 DDM327707:DDM327726 DNI327707:DNI327726 DXE327707:DXE327726 EHA327707:EHA327726 EQW327707:EQW327726 FAS327707:FAS327726 FKO327707:FKO327726 FUK327707:FUK327726 GEG327707:GEG327726 GOC327707:GOC327726 GXY327707:GXY327726 HHU327707:HHU327726 HRQ327707:HRQ327726 IBM327707:IBM327726 ILI327707:ILI327726 IVE327707:IVE327726 JFA327707:JFA327726 JOW327707:JOW327726 JYS327707:JYS327726 KIO327707:KIO327726 KSK327707:KSK327726 LCG327707:LCG327726 LMC327707:LMC327726 LVY327707:LVY327726 MFU327707:MFU327726 MPQ327707:MPQ327726 MZM327707:MZM327726 NJI327707:NJI327726 NTE327707:NTE327726 ODA327707:ODA327726 OMW327707:OMW327726 OWS327707:OWS327726 PGO327707:PGO327726 PQK327707:PQK327726 QAG327707:QAG327726 QKC327707:QKC327726 QTY327707:QTY327726 RDU327707:RDU327726 RNQ327707:RNQ327726 RXM327707:RXM327726 SHI327707:SHI327726 SRE327707:SRE327726 TBA327707:TBA327726 TKW327707:TKW327726 TUS327707:TUS327726 UEO327707:UEO327726 UOK327707:UOK327726 UYG327707:UYG327726 VIC327707:VIC327726 VRY327707:VRY327726 WBU327707:WBU327726 WLQ327707:WLQ327726 WVM327707:WVM327726 E393243:E393262 JA393243:JA393262 SW393243:SW393262 ACS393243:ACS393262 AMO393243:AMO393262 AWK393243:AWK393262 BGG393243:BGG393262 BQC393243:BQC393262 BZY393243:BZY393262 CJU393243:CJU393262 CTQ393243:CTQ393262 DDM393243:DDM393262 DNI393243:DNI393262 DXE393243:DXE393262 EHA393243:EHA393262 EQW393243:EQW393262 FAS393243:FAS393262 FKO393243:FKO393262 FUK393243:FUK393262 GEG393243:GEG393262 GOC393243:GOC393262 GXY393243:GXY393262 HHU393243:HHU393262 HRQ393243:HRQ393262 IBM393243:IBM393262 ILI393243:ILI393262 IVE393243:IVE393262 JFA393243:JFA393262 JOW393243:JOW393262 JYS393243:JYS393262 KIO393243:KIO393262 KSK393243:KSK393262 LCG393243:LCG393262 LMC393243:LMC393262 LVY393243:LVY393262 MFU393243:MFU393262 MPQ393243:MPQ393262 MZM393243:MZM393262 NJI393243:NJI393262 NTE393243:NTE393262 ODA393243:ODA393262 OMW393243:OMW393262 OWS393243:OWS393262 PGO393243:PGO393262 PQK393243:PQK393262 QAG393243:QAG393262 QKC393243:QKC393262 QTY393243:QTY393262 RDU393243:RDU393262 RNQ393243:RNQ393262 RXM393243:RXM393262 SHI393243:SHI393262 SRE393243:SRE393262 TBA393243:TBA393262 TKW393243:TKW393262 TUS393243:TUS393262 UEO393243:UEO393262 UOK393243:UOK393262 UYG393243:UYG393262 VIC393243:VIC393262 VRY393243:VRY393262 WBU393243:WBU393262 WLQ393243:WLQ393262 WVM393243:WVM393262 E458779:E458798 JA458779:JA458798 SW458779:SW458798 ACS458779:ACS458798 AMO458779:AMO458798 AWK458779:AWK458798 BGG458779:BGG458798 BQC458779:BQC458798 BZY458779:BZY458798 CJU458779:CJU458798 CTQ458779:CTQ458798 DDM458779:DDM458798 DNI458779:DNI458798 DXE458779:DXE458798 EHA458779:EHA458798 EQW458779:EQW458798 FAS458779:FAS458798 FKO458779:FKO458798 FUK458779:FUK458798 GEG458779:GEG458798 GOC458779:GOC458798 GXY458779:GXY458798 HHU458779:HHU458798 HRQ458779:HRQ458798 IBM458779:IBM458798 ILI458779:ILI458798 IVE458779:IVE458798 JFA458779:JFA458798 JOW458779:JOW458798 JYS458779:JYS458798 KIO458779:KIO458798 KSK458779:KSK458798 LCG458779:LCG458798 LMC458779:LMC458798 LVY458779:LVY458798 MFU458779:MFU458798 MPQ458779:MPQ458798 MZM458779:MZM458798 NJI458779:NJI458798 NTE458779:NTE458798 ODA458779:ODA458798 OMW458779:OMW458798 OWS458779:OWS458798 PGO458779:PGO458798 PQK458779:PQK458798 QAG458779:QAG458798 QKC458779:QKC458798 QTY458779:QTY458798 RDU458779:RDU458798 RNQ458779:RNQ458798 RXM458779:RXM458798 SHI458779:SHI458798 SRE458779:SRE458798 TBA458779:TBA458798 TKW458779:TKW458798 TUS458779:TUS458798 UEO458779:UEO458798 UOK458779:UOK458798 UYG458779:UYG458798 VIC458779:VIC458798 VRY458779:VRY458798 WBU458779:WBU458798 WLQ458779:WLQ458798 WVM458779:WVM458798 E524315:E524334 JA524315:JA524334 SW524315:SW524334 ACS524315:ACS524334 AMO524315:AMO524334 AWK524315:AWK524334 BGG524315:BGG524334 BQC524315:BQC524334 BZY524315:BZY524334 CJU524315:CJU524334 CTQ524315:CTQ524334 DDM524315:DDM524334 DNI524315:DNI524334 DXE524315:DXE524334 EHA524315:EHA524334 EQW524315:EQW524334 FAS524315:FAS524334 FKO524315:FKO524334 FUK524315:FUK524334 GEG524315:GEG524334 GOC524315:GOC524334 GXY524315:GXY524334 HHU524315:HHU524334 HRQ524315:HRQ524334 IBM524315:IBM524334 ILI524315:ILI524334 IVE524315:IVE524334 JFA524315:JFA524334 JOW524315:JOW524334 JYS524315:JYS524334 KIO524315:KIO524334 KSK524315:KSK524334 LCG524315:LCG524334 LMC524315:LMC524334 LVY524315:LVY524334 MFU524315:MFU524334 MPQ524315:MPQ524334 MZM524315:MZM524334 NJI524315:NJI524334 NTE524315:NTE524334 ODA524315:ODA524334 OMW524315:OMW524334 OWS524315:OWS524334 PGO524315:PGO524334 PQK524315:PQK524334 QAG524315:QAG524334 QKC524315:QKC524334 QTY524315:QTY524334 RDU524315:RDU524334 RNQ524315:RNQ524334 RXM524315:RXM524334 SHI524315:SHI524334 SRE524315:SRE524334 TBA524315:TBA524334 TKW524315:TKW524334 TUS524315:TUS524334 UEO524315:UEO524334 UOK524315:UOK524334 UYG524315:UYG524334 VIC524315:VIC524334 VRY524315:VRY524334 WBU524315:WBU524334 WLQ524315:WLQ524334 WVM524315:WVM524334 E589851:E589870 JA589851:JA589870 SW589851:SW589870 ACS589851:ACS589870 AMO589851:AMO589870 AWK589851:AWK589870 BGG589851:BGG589870 BQC589851:BQC589870 BZY589851:BZY589870 CJU589851:CJU589870 CTQ589851:CTQ589870 DDM589851:DDM589870 DNI589851:DNI589870 DXE589851:DXE589870 EHA589851:EHA589870 EQW589851:EQW589870 FAS589851:FAS589870 FKO589851:FKO589870 FUK589851:FUK589870 GEG589851:GEG589870 GOC589851:GOC589870 GXY589851:GXY589870 HHU589851:HHU589870 HRQ589851:HRQ589870 IBM589851:IBM589870 ILI589851:ILI589870 IVE589851:IVE589870 JFA589851:JFA589870 JOW589851:JOW589870 JYS589851:JYS589870 KIO589851:KIO589870 KSK589851:KSK589870 LCG589851:LCG589870 LMC589851:LMC589870 LVY589851:LVY589870 MFU589851:MFU589870 MPQ589851:MPQ589870 MZM589851:MZM589870 NJI589851:NJI589870 NTE589851:NTE589870 ODA589851:ODA589870 OMW589851:OMW589870 OWS589851:OWS589870 PGO589851:PGO589870 PQK589851:PQK589870 QAG589851:QAG589870 QKC589851:QKC589870 QTY589851:QTY589870 RDU589851:RDU589870 RNQ589851:RNQ589870 RXM589851:RXM589870 SHI589851:SHI589870 SRE589851:SRE589870 TBA589851:TBA589870 TKW589851:TKW589870 TUS589851:TUS589870 UEO589851:UEO589870 UOK589851:UOK589870 UYG589851:UYG589870 VIC589851:VIC589870 VRY589851:VRY589870 WBU589851:WBU589870 WLQ589851:WLQ589870 WVM589851:WVM589870 E655387:E655406 JA655387:JA655406 SW655387:SW655406 ACS655387:ACS655406 AMO655387:AMO655406 AWK655387:AWK655406 BGG655387:BGG655406 BQC655387:BQC655406 BZY655387:BZY655406 CJU655387:CJU655406 CTQ655387:CTQ655406 DDM655387:DDM655406 DNI655387:DNI655406 DXE655387:DXE655406 EHA655387:EHA655406 EQW655387:EQW655406 FAS655387:FAS655406 FKO655387:FKO655406 FUK655387:FUK655406 GEG655387:GEG655406 GOC655387:GOC655406 GXY655387:GXY655406 HHU655387:HHU655406 HRQ655387:HRQ655406 IBM655387:IBM655406 ILI655387:ILI655406 IVE655387:IVE655406 JFA655387:JFA655406 JOW655387:JOW655406 JYS655387:JYS655406 KIO655387:KIO655406 KSK655387:KSK655406 LCG655387:LCG655406 LMC655387:LMC655406 LVY655387:LVY655406 MFU655387:MFU655406 MPQ655387:MPQ655406 MZM655387:MZM655406 NJI655387:NJI655406 NTE655387:NTE655406 ODA655387:ODA655406 OMW655387:OMW655406 OWS655387:OWS655406 PGO655387:PGO655406 PQK655387:PQK655406 QAG655387:QAG655406 QKC655387:QKC655406 QTY655387:QTY655406 RDU655387:RDU655406 RNQ655387:RNQ655406 RXM655387:RXM655406 SHI655387:SHI655406 SRE655387:SRE655406 TBA655387:TBA655406 TKW655387:TKW655406 TUS655387:TUS655406 UEO655387:UEO655406 UOK655387:UOK655406 UYG655387:UYG655406 VIC655387:VIC655406 VRY655387:VRY655406 WBU655387:WBU655406 WLQ655387:WLQ655406 WVM655387:WVM655406 E720923:E720942 JA720923:JA720942 SW720923:SW720942 ACS720923:ACS720942 AMO720923:AMO720942 AWK720923:AWK720942 BGG720923:BGG720942 BQC720923:BQC720942 BZY720923:BZY720942 CJU720923:CJU720942 CTQ720923:CTQ720942 DDM720923:DDM720942 DNI720923:DNI720942 DXE720923:DXE720942 EHA720923:EHA720942 EQW720923:EQW720942 FAS720923:FAS720942 FKO720923:FKO720942 FUK720923:FUK720942 GEG720923:GEG720942 GOC720923:GOC720942 GXY720923:GXY720942 HHU720923:HHU720942 HRQ720923:HRQ720942 IBM720923:IBM720942 ILI720923:ILI720942 IVE720923:IVE720942 JFA720923:JFA720942 JOW720923:JOW720942 JYS720923:JYS720942 KIO720923:KIO720942 KSK720923:KSK720942 LCG720923:LCG720942 LMC720923:LMC720942 LVY720923:LVY720942 MFU720923:MFU720942 MPQ720923:MPQ720942 MZM720923:MZM720942 NJI720923:NJI720942 NTE720923:NTE720942 ODA720923:ODA720942 OMW720923:OMW720942 OWS720923:OWS720942 PGO720923:PGO720942 PQK720923:PQK720942 QAG720923:QAG720942 QKC720923:QKC720942 QTY720923:QTY720942 RDU720923:RDU720942 RNQ720923:RNQ720942 RXM720923:RXM720942 SHI720923:SHI720942 SRE720923:SRE720942 TBA720923:TBA720942 TKW720923:TKW720942 TUS720923:TUS720942 UEO720923:UEO720942 UOK720923:UOK720942 UYG720923:UYG720942 VIC720923:VIC720942 VRY720923:VRY720942 WBU720923:WBU720942 WLQ720923:WLQ720942 WVM720923:WVM720942 E786459:E786478 JA786459:JA786478 SW786459:SW786478 ACS786459:ACS786478 AMO786459:AMO786478 AWK786459:AWK786478 BGG786459:BGG786478 BQC786459:BQC786478 BZY786459:BZY786478 CJU786459:CJU786478 CTQ786459:CTQ786478 DDM786459:DDM786478 DNI786459:DNI786478 DXE786459:DXE786478 EHA786459:EHA786478 EQW786459:EQW786478 FAS786459:FAS786478 FKO786459:FKO786478 FUK786459:FUK786478 GEG786459:GEG786478 GOC786459:GOC786478 GXY786459:GXY786478 HHU786459:HHU786478 HRQ786459:HRQ786478 IBM786459:IBM786478 ILI786459:ILI786478 IVE786459:IVE786478 JFA786459:JFA786478 JOW786459:JOW786478 JYS786459:JYS786478 KIO786459:KIO786478 KSK786459:KSK786478 LCG786459:LCG786478 LMC786459:LMC786478 LVY786459:LVY786478 MFU786459:MFU786478 MPQ786459:MPQ786478 MZM786459:MZM786478 NJI786459:NJI786478 NTE786459:NTE786478 ODA786459:ODA786478 OMW786459:OMW786478 OWS786459:OWS786478 PGO786459:PGO786478 PQK786459:PQK786478 QAG786459:QAG786478 QKC786459:QKC786478 QTY786459:QTY786478 RDU786459:RDU786478 RNQ786459:RNQ786478 RXM786459:RXM786478 SHI786459:SHI786478 SRE786459:SRE786478 TBA786459:TBA786478 TKW786459:TKW786478 TUS786459:TUS786478 UEO786459:UEO786478 UOK786459:UOK786478 UYG786459:UYG786478 VIC786459:VIC786478 VRY786459:VRY786478 WBU786459:WBU786478 WLQ786459:WLQ786478 WVM786459:WVM786478 E851995:E852014 JA851995:JA852014 SW851995:SW852014 ACS851995:ACS852014 AMO851995:AMO852014 AWK851995:AWK852014 BGG851995:BGG852014 BQC851995:BQC852014 BZY851995:BZY852014 CJU851995:CJU852014 CTQ851995:CTQ852014 DDM851995:DDM852014 DNI851995:DNI852014 DXE851995:DXE852014 EHA851995:EHA852014 EQW851995:EQW852014 FAS851995:FAS852014 FKO851995:FKO852014 FUK851995:FUK852014 GEG851995:GEG852014 GOC851995:GOC852014 GXY851995:GXY852014 HHU851995:HHU852014 HRQ851995:HRQ852014 IBM851995:IBM852014 ILI851995:ILI852014 IVE851995:IVE852014 JFA851995:JFA852014 JOW851995:JOW852014 JYS851995:JYS852014 KIO851995:KIO852014 KSK851995:KSK852014 LCG851995:LCG852014 LMC851995:LMC852014 LVY851995:LVY852014 MFU851995:MFU852014 MPQ851995:MPQ852014 MZM851995:MZM852014 NJI851995:NJI852014 NTE851995:NTE852014 ODA851995:ODA852014 OMW851995:OMW852014 OWS851995:OWS852014 PGO851995:PGO852014 PQK851995:PQK852014 QAG851995:QAG852014 QKC851995:QKC852014 QTY851995:QTY852014 RDU851995:RDU852014 RNQ851995:RNQ852014 RXM851995:RXM852014 SHI851995:SHI852014 SRE851995:SRE852014 TBA851995:TBA852014 TKW851995:TKW852014 TUS851995:TUS852014 UEO851995:UEO852014 UOK851995:UOK852014 UYG851995:UYG852014 VIC851995:VIC852014 VRY851995:VRY852014 WBU851995:WBU852014 WLQ851995:WLQ852014 WVM851995:WVM852014 E917531:E917550 JA917531:JA917550 SW917531:SW917550 ACS917531:ACS917550 AMO917531:AMO917550 AWK917531:AWK917550 BGG917531:BGG917550 BQC917531:BQC917550 BZY917531:BZY917550 CJU917531:CJU917550 CTQ917531:CTQ917550 DDM917531:DDM917550 DNI917531:DNI917550 DXE917531:DXE917550 EHA917531:EHA917550 EQW917531:EQW917550 FAS917531:FAS917550 FKO917531:FKO917550 FUK917531:FUK917550 GEG917531:GEG917550 GOC917531:GOC917550 GXY917531:GXY917550 HHU917531:HHU917550 HRQ917531:HRQ917550 IBM917531:IBM917550 ILI917531:ILI917550 IVE917531:IVE917550 JFA917531:JFA917550 JOW917531:JOW917550 JYS917531:JYS917550 KIO917531:KIO917550 KSK917531:KSK917550 LCG917531:LCG917550 LMC917531:LMC917550 LVY917531:LVY917550 MFU917531:MFU917550 MPQ917531:MPQ917550 MZM917531:MZM917550 NJI917531:NJI917550 NTE917531:NTE917550 ODA917531:ODA917550 OMW917531:OMW917550 OWS917531:OWS917550 PGO917531:PGO917550 PQK917531:PQK917550 QAG917531:QAG917550 QKC917531:QKC917550 QTY917531:QTY917550 RDU917531:RDU917550 RNQ917531:RNQ917550 RXM917531:RXM917550 SHI917531:SHI917550 SRE917531:SRE917550 TBA917531:TBA917550 TKW917531:TKW917550 TUS917531:TUS917550 UEO917531:UEO917550 UOK917531:UOK917550 UYG917531:UYG917550 VIC917531:VIC917550 VRY917531:VRY917550 WBU917531:WBU917550 WLQ917531:WLQ917550 WVM917531:WVM917550 E983067:E983086 JA983067:JA983086 SW983067:SW983086 ACS983067:ACS983086 AMO983067:AMO983086 AWK983067:AWK983086 BGG983067:BGG983086 BQC983067:BQC983086 BZY983067:BZY983086 CJU983067:CJU983086 CTQ983067:CTQ983086 DDM983067:DDM983086 DNI983067:DNI983086 DXE983067:DXE983086 EHA983067:EHA983086 EQW983067:EQW983086 FAS983067:FAS983086 FKO983067:FKO983086 FUK983067:FUK983086 GEG983067:GEG983086 GOC983067:GOC983086 GXY983067:GXY983086 HHU983067:HHU983086 HRQ983067:HRQ983086 IBM983067:IBM983086 ILI983067:ILI983086 IVE983067:IVE983086 JFA983067:JFA983086 JOW983067:JOW983086 JYS983067:JYS983086 KIO983067:KIO983086 KSK983067:KSK983086 LCG983067:LCG983086 LMC983067:LMC983086 LVY983067:LVY983086 MFU983067:MFU983086 MPQ983067:MPQ983086 MZM983067:MZM983086 NJI983067:NJI983086 NTE983067:NTE983086 ODA983067:ODA983086 OMW983067:OMW983086 OWS983067:OWS983086 PGO983067:PGO983086 PQK983067:PQK983086 QAG983067:QAG983086 QKC983067:QKC983086 QTY983067:QTY983086 RDU983067:RDU983086 RNQ983067:RNQ983086 RXM983067:RXM983086 SHI983067:SHI983086 SRE983067:SRE983086 TBA983067:TBA983086 TKW983067:TKW983086 TUS983067:TUS983086 UEO983067:UEO983086 UOK983067:UOK983086 UYG983067:UYG983086 VIC983067:VIC983086 VRY983067:VRY983086 WBU983067:WBU983086 WLQ983067:WLQ983086 WVM983067:WVM983086">
      <formula1>$P$27:$P$34</formula1>
    </dataValidation>
    <dataValidation type="list" allowBlank="1" showInputMessage="1" showErrorMessage="1" sqref="D27:D46 IZ27:IZ46 SV27:SV46 ACR27:ACR46 AMN27:AMN46 AWJ27:AWJ46 BGF27:BGF46 BQB27:BQB46 BZX27:BZX46 CJT27:CJT46 CTP27:CTP46 DDL27:DDL46 DNH27:DNH46 DXD27:DXD46 EGZ27:EGZ46 EQV27:EQV46 FAR27:FAR46 FKN27:FKN46 FUJ27:FUJ46 GEF27:GEF46 GOB27:GOB46 GXX27:GXX46 HHT27:HHT46 HRP27:HRP46 IBL27:IBL46 ILH27:ILH46 IVD27:IVD46 JEZ27:JEZ46 JOV27:JOV46 JYR27:JYR46 KIN27:KIN46 KSJ27:KSJ46 LCF27:LCF46 LMB27:LMB46 LVX27:LVX46 MFT27:MFT46 MPP27:MPP46 MZL27:MZL46 NJH27:NJH46 NTD27:NTD46 OCZ27:OCZ46 OMV27:OMV46 OWR27:OWR46 PGN27:PGN46 PQJ27:PQJ46 QAF27:QAF46 QKB27:QKB46 QTX27:QTX46 RDT27:RDT46 RNP27:RNP46 RXL27:RXL46 SHH27:SHH46 SRD27:SRD46 TAZ27:TAZ46 TKV27:TKV46 TUR27:TUR46 UEN27:UEN46 UOJ27:UOJ46 UYF27:UYF46 VIB27:VIB46 VRX27:VRX46 WBT27:WBT46 WLP27:WLP46 WVL27:WVL46 D65563:D65582 IZ65563:IZ65582 SV65563:SV65582 ACR65563:ACR65582 AMN65563:AMN65582 AWJ65563:AWJ65582 BGF65563:BGF65582 BQB65563:BQB65582 BZX65563:BZX65582 CJT65563:CJT65582 CTP65563:CTP65582 DDL65563:DDL65582 DNH65563:DNH65582 DXD65563:DXD65582 EGZ65563:EGZ65582 EQV65563:EQV65582 FAR65563:FAR65582 FKN65563:FKN65582 FUJ65563:FUJ65582 GEF65563:GEF65582 GOB65563:GOB65582 GXX65563:GXX65582 HHT65563:HHT65582 HRP65563:HRP65582 IBL65563:IBL65582 ILH65563:ILH65582 IVD65563:IVD65582 JEZ65563:JEZ65582 JOV65563:JOV65582 JYR65563:JYR65582 KIN65563:KIN65582 KSJ65563:KSJ65582 LCF65563:LCF65582 LMB65563:LMB65582 LVX65563:LVX65582 MFT65563:MFT65582 MPP65563:MPP65582 MZL65563:MZL65582 NJH65563:NJH65582 NTD65563:NTD65582 OCZ65563:OCZ65582 OMV65563:OMV65582 OWR65563:OWR65582 PGN65563:PGN65582 PQJ65563:PQJ65582 QAF65563:QAF65582 QKB65563:QKB65582 QTX65563:QTX65582 RDT65563:RDT65582 RNP65563:RNP65582 RXL65563:RXL65582 SHH65563:SHH65582 SRD65563:SRD65582 TAZ65563:TAZ65582 TKV65563:TKV65582 TUR65563:TUR65582 UEN65563:UEN65582 UOJ65563:UOJ65582 UYF65563:UYF65582 VIB65563:VIB65582 VRX65563:VRX65582 WBT65563:WBT65582 WLP65563:WLP65582 WVL65563:WVL65582 D131099:D131118 IZ131099:IZ131118 SV131099:SV131118 ACR131099:ACR131118 AMN131099:AMN131118 AWJ131099:AWJ131118 BGF131099:BGF131118 BQB131099:BQB131118 BZX131099:BZX131118 CJT131099:CJT131118 CTP131099:CTP131118 DDL131099:DDL131118 DNH131099:DNH131118 DXD131099:DXD131118 EGZ131099:EGZ131118 EQV131099:EQV131118 FAR131099:FAR131118 FKN131099:FKN131118 FUJ131099:FUJ131118 GEF131099:GEF131118 GOB131099:GOB131118 GXX131099:GXX131118 HHT131099:HHT131118 HRP131099:HRP131118 IBL131099:IBL131118 ILH131099:ILH131118 IVD131099:IVD131118 JEZ131099:JEZ131118 JOV131099:JOV131118 JYR131099:JYR131118 KIN131099:KIN131118 KSJ131099:KSJ131118 LCF131099:LCF131118 LMB131099:LMB131118 LVX131099:LVX131118 MFT131099:MFT131118 MPP131099:MPP131118 MZL131099:MZL131118 NJH131099:NJH131118 NTD131099:NTD131118 OCZ131099:OCZ131118 OMV131099:OMV131118 OWR131099:OWR131118 PGN131099:PGN131118 PQJ131099:PQJ131118 QAF131099:QAF131118 QKB131099:QKB131118 QTX131099:QTX131118 RDT131099:RDT131118 RNP131099:RNP131118 RXL131099:RXL131118 SHH131099:SHH131118 SRD131099:SRD131118 TAZ131099:TAZ131118 TKV131099:TKV131118 TUR131099:TUR131118 UEN131099:UEN131118 UOJ131099:UOJ131118 UYF131099:UYF131118 VIB131099:VIB131118 VRX131099:VRX131118 WBT131099:WBT131118 WLP131099:WLP131118 WVL131099:WVL131118 D196635:D196654 IZ196635:IZ196654 SV196635:SV196654 ACR196635:ACR196654 AMN196635:AMN196654 AWJ196635:AWJ196654 BGF196635:BGF196654 BQB196635:BQB196654 BZX196635:BZX196654 CJT196635:CJT196654 CTP196635:CTP196654 DDL196635:DDL196654 DNH196635:DNH196654 DXD196635:DXD196654 EGZ196635:EGZ196654 EQV196635:EQV196654 FAR196635:FAR196654 FKN196635:FKN196654 FUJ196635:FUJ196654 GEF196635:GEF196654 GOB196635:GOB196654 GXX196635:GXX196654 HHT196635:HHT196654 HRP196635:HRP196654 IBL196635:IBL196654 ILH196635:ILH196654 IVD196635:IVD196654 JEZ196635:JEZ196654 JOV196635:JOV196654 JYR196635:JYR196654 KIN196635:KIN196654 KSJ196635:KSJ196654 LCF196635:LCF196654 LMB196635:LMB196654 LVX196635:LVX196654 MFT196635:MFT196654 MPP196635:MPP196654 MZL196635:MZL196654 NJH196635:NJH196654 NTD196635:NTD196654 OCZ196635:OCZ196654 OMV196635:OMV196654 OWR196635:OWR196654 PGN196635:PGN196654 PQJ196635:PQJ196654 QAF196635:QAF196654 QKB196635:QKB196654 QTX196635:QTX196654 RDT196635:RDT196654 RNP196635:RNP196654 RXL196635:RXL196654 SHH196635:SHH196654 SRD196635:SRD196654 TAZ196635:TAZ196654 TKV196635:TKV196654 TUR196635:TUR196654 UEN196635:UEN196654 UOJ196635:UOJ196654 UYF196635:UYF196654 VIB196635:VIB196654 VRX196635:VRX196654 WBT196635:WBT196654 WLP196635:WLP196654 WVL196635:WVL196654 D262171:D262190 IZ262171:IZ262190 SV262171:SV262190 ACR262171:ACR262190 AMN262171:AMN262190 AWJ262171:AWJ262190 BGF262171:BGF262190 BQB262171:BQB262190 BZX262171:BZX262190 CJT262171:CJT262190 CTP262171:CTP262190 DDL262171:DDL262190 DNH262171:DNH262190 DXD262171:DXD262190 EGZ262171:EGZ262190 EQV262171:EQV262190 FAR262171:FAR262190 FKN262171:FKN262190 FUJ262171:FUJ262190 GEF262171:GEF262190 GOB262171:GOB262190 GXX262171:GXX262190 HHT262171:HHT262190 HRP262171:HRP262190 IBL262171:IBL262190 ILH262171:ILH262190 IVD262171:IVD262190 JEZ262171:JEZ262190 JOV262171:JOV262190 JYR262171:JYR262190 KIN262171:KIN262190 KSJ262171:KSJ262190 LCF262171:LCF262190 LMB262171:LMB262190 LVX262171:LVX262190 MFT262171:MFT262190 MPP262171:MPP262190 MZL262171:MZL262190 NJH262171:NJH262190 NTD262171:NTD262190 OCZ262171:OCZ262190 OMV262171:OMV262190 OWR262171:OWR262190 PGN262171:PGN262190 PQJ262171:PQJ262190 QAF262171:QAF262190 QKB262171:QKB262190 QTX262171:QTX262190 RDT262171:RDT262190 RNP262171:RNP262190 RXL262171:RXL262190 SHH262171:SHH262190 SRD262171:SRD262190 TAZ262171:TAZ262190 TKV262171:TKV262190 TUR262171:TUR262190 UEN262171:UEN262190 UOJ262171:UOJ262190 UYF262171:UYF262190 VIB262171:VIB262190 VRX262171:VRX262190 WBT262171:WBT262190 WLP262171:WLP262190 WVL262171:WVL262190 D327707:D327726 IZ327707:IZ327726 SV327707:SV327726 ACR327707:ACR327726 AMN327707:AMN327726 AWJ327707:AWJ327726 BGF327707:BGF327726 BQB327707:BQB327726 BZX327707:BZX327726 CJT327707:CJT327726 CTP327707:CTP327726 DDL327707:DDL327726 DNH327707:DNH327726 DXD327707:DXD327726 EGZ327707:EGZ327726 EQV327707:EQV327726 FAR327707:FAR327726 FKN327707:FKN327726 FUJ327707:FUJ327726 GEF327707:GEF327726 GOB327707:GOB327726 GXX327707:GXX327726 HHT327707:HHT327726 HRP327707:HRP327726 IBL327707:IBL327726 ILH327707:ILH327726 IVD327707:IVD327726 JEZ327707:JEZ327726 JOV327707:JOV327726 JYR327707:JYR327726 KIN327707:KIN327726 KSJ327707:KSJ327726 LCF327707:LCF327726 LMB327707:LMB327726 LVX327707:LVX327726 MFT327707:MFT327726 MPP327707:MPP327726 MZL327707:MZL327726 NJH327707:NJH327726 NTD327707:NTD327726 OCZ327707:OCZ327726 OMV327707:OMV327726 OWR327707:OWR327726 PGN327707:PGN327726 PQJ327707:PQJ327726 QAF327707:QAF327726 QKB327707:QKB327726 QTX327707:QTX327726 RDT327707:RDT327726 RNP327707:RNP327726 RXL327707:RXL327726 SHH327707:SHH327726 SRD327707:SRD327726 TAZ327707:TAZ327726 TKV327707:TKV327726 TUR327707:TUR327726 UEN327707:UEN327726 UOJ327707:UOJ327726 UYF327707:UYF327726 VIB327707:VIB327726 VRX327707:VRX327726 WBT327707:WBT327726 WLP327707:WLP327726 WVL327707:WVL327726 D393243:D393262 IZ393243:IZ393262 SV393243:SV393262 ACR393243:ACR393262 AMN393243:AMN393262 AWJ393243:AWJ393262 BGF393243:BGF393262 BQB393243:BQB393262 BZX393243:BZX393262 CJT393243:CJT393262 CTP393243:CTP393262 DDL393243:DDL393262 DNH393243:DNH393262 DXD393243:DXD393262 EGZ393243:EGZ393262 EQV393243:EQV393262 FAR393243:FAR393262 FKN393243:FKN393262 FUJ393243:FUJ393262 GEF393243:GEF393262 GOB393243:GOB393262 GXX393243:GXX393262 HHT393243:HHT393262 HRP393243:HRP393262 IBL393243:IBL393262 ILH393243:ILH393262 IVD393243:IVD393262 JEZ393243:JEZ393262 JOV393243:JOV393262 JYR393243:JYR393262 KIN393243:KIN393262 KSJ393243:KSJ393262 LCF393243:LCF393262 LMB393243:LMB393262 LVX393243:LVX393262 MFT393243:MFT393262 MPP393243:MPP393262 MZL393243:MZL393262 NJH393243:NJH393262 NTD393243:NTD393262 OCZ393243:OCZ393262 OMV393243:OMV393262 OWR393243:OWR393262 PGN393243:PGN393262 PQJ393243:PQJ393262 QAF393243:QAF393262 QKB393243:QKB393262 QTX393243:QTX393262 RDT393243:RDT393262 RNP393243:RNP393262 RXL393243:RXL393262 SHH393243:SHH393262 SRD393243:SRD393262 TAZ393243:TAZ393262 TKV393243:TKV393262 TUR393243:TUR393262 UEN393243:UEN393262 UOJ393243:UOJ393262 UYF393243:UYF393262 VIB393243:VIB393262 VRX393243:VRX393262 WBT393243:WBT393262 WLP393243:WLP393262 WVL393243:WVL393262 D458779:D458798 IZ458779:IZ458798 SV458779:SV458798 ACR458779:ACR458798 AMN458779:AMN458798 AWJ458779:AWJ458798 BGF458779:BGF458798 BQB458779:BQB458798 BZX458779:BZX458798 CJT458779:CJT458798 CTP458779:CTP458798 DDL458779:DDL458798 DNH458779:DNH458798 DXD458779:DXD458798 EGZ458779:EGZ458798 EQV458779:EQV458798 FAR458779:FAR458798 FKN458779:FKN458798 FUJ458779:FUJ458798 GEF458779:GEF458798 GOB458779:GOB458798 GXX458779:GXX458798 HHT458779:HHT458798 HRP458779:HRP458798 IBL458779:IBL458798 ILH458779:ILH458798 IVD458779:IVD458798 JEZ458779:JEZ458798 JOV458779:JOV458798 JYR458779:JYR458798 KIN458779:KIN458798 KSJ458779:KSJ458798 LCF458779:LCF458798 LMB458779:LMB458798 LVX458779:LVX458798 MFT458779:MFT458798 MPP458779:MPP458798 MZL458779:MZL458798 NJH458779:NJH458798 NTD458779:NTD458798 OCZ458779:OCZ458798 OMV458779:OMV458798 OWR458779:OWR458798 PGN458779:PGN458798 PQJ458779:PQJ458798 QAF458779:QAF458798 QKB458779:QKB458798 QTX458779:QTX458798 RDT458779:RDT458798 RNP458779:RNP458798 RXL458779:RXL458798 SHH458779:SHH458798 SRD458779:SRD458798 TAZ458779:TAZ458798 TKV458779:TKV458798 TUR458779:TUR458798 UEN458779:UEN458798 UOJ458779:UOJ458798 UYF458779:UYF458798 VIB458779:VIB458798 VRX458779:VRX458798 WBT458779:WBT458798 WLP458779:WLP458798 WVL458779:WVL458798 D524315:D524334 IZ524315:IZ524334 SV524315:SV524334 ACR524315:ACR524334 AMN524315:AMN524334 AWJ524315:AWJ524334 BGF524315:BGF524334 BQB524315:BQB524334 BZX524315:BZX524334 CJT524315:CJT524334 CTP524315:CTP524334 DDL524315:DDL524334 DNH524315:DNH524334 DXD524315:DXD524334 EGZ524315:EGZ524334 EQV524315:EQV524334 FAR524315:FAR524334 FKN524315:FKN524334 FUJ524315:FUJ524334 GEF524315:GEF524334 GOB524315:GOB524334 GXX524315:GXX524334 HHT524315:HHT524334 HRP524315:HRP524334 IBL524315:IBL524334 ILH524315:ILH524334 IVD524315:IVD524334 JEZ524315:JEZ524334 JOV524315:JOV524334 JYR524315:JYR524334 KIN524315:KIN524334 KSJ524315:KSJ524334 LCF524315:LCF524334 LMB524315:LMB524334 LVX524315:LVX524334 MFT524315:MFT524334 MPP524315:MPP524334 MZL524315:MZL524334 NJH524315:NJH524334 NTD524315:NTD524334 OCZ524315:OCZ524334 OMV524315:OMV524334 OWR524315:OWR524334 PGN524315:PGN524334 PQJ524315:PQJ524334 QAF524315:QAF524334 QKB524315:QKB524334 QTX524315:QTX524334 RDT524315:RDT524334 RNP524315:RNP524334 RXL524315:RXL524334 SHH524315:SHH524334 SRD524315:SRD524334 TAZ524315:TAZ524334 TKV524315:TKV524334 TUR524315:TUR524334 UEN524315:UEN524334 UOJ524315:UOJ524334 UYF524315:UYF524334 VIB524315:VIB524334 VRX524315:VRX524334 WBT524315:WBT524334 WLP524315:WLP524334 WVL524315:WVL524334 D589851:D589870 IZ589851:IZ589870 SV589851:SV589870 ACR589851:ACR589870 AMN589851:AMN589870 AWJ589851:AWJ589870 BGF589851:BGF589870 BQB589851:BQB589870 BZX589851:BZX589870 CJT589851:CJT589870 CTP589851:CTP589870 DDL589851:DDL589870 DNH589851:DNH589870 DXD589851:DXD589870 EGZ589851:EGZ589870 EQV589851:EQV589870 FAR589851:FAR589870 FKN589851:FKN589870 FUJ589851:FUJ589870 GEF589851:GEF589870 GOB589851:GOB589870 GXX589851:GXX589870 HHT589851:HHT589870 HRP589851:HRP589870 IBL589851:IBL589870 ILH589851:ILH589870 IVD589851:IVD589870 JEZ589851:JEZ589870 JOV589851:JOV589870 JYR589851:JYR589870 KIN589851:KIN589870 KSJ589851:KSJ589870 LCF589851:LCF589870 LMB589851:LMB589870 LVX589851:LVX589870 MFT589851:MFT589870 MPP589851:MPP589870 MZL589851:MZL589870 NJH589851:NJH589870 NTD589851:NTD589870 OCZ589851:OCZ589870 OMV589851:OMV589870 OWR589851:OWR589870 PGN589851:PGN589870 PQJ589851:PQJ589870 QAF589851:QAF589870 QKB589851:QKB589870 QTX589851:QTX589870 RDT589851:RDT589870 RNP589851:RNP589870 RXL589851:RXL589870 SHH589851:SHH589870 SRD589851:SRD589870 TAZ589851:TAZ589870 TKV589851:TKV589870 TUR589851:TUR589870 UEN589851:UEN589870 UOJ589851:UOJ589870 UYF589851:UYF589870 VIB589851:VIB589870 VRX589851:VRX589870 WBT589851:WBT589870 WLP589851:WLP589870 WVL589851:WVL589870 D655387:D655406 IZ655387:IZ655406 SV655387:SV655406 ACR655387:ACR655406 AMN655387:AMN655406 AWJ655387:AWJ655406 BGF655387:BGF655406 BQB655387:BQB655406 BZX655387:BZX655406 CJT655387:CJT655406 CTP655387:CTP655406 DDL655387:DDL655406 DNH655387:DNH655406 DXD655387:DXD655406 EGZ655387:EGZ655406 EQV655387:EQV655406 FAR655387:FAR655406 FKN655387:FKN655406 FUJ655387:FUJ655406 GEF655387:GEF655406 GOB655387:GOB655406 GXX655387:GXX655406 HHT655387:HHT655406 HRP655387:HRP655406 IBL655387:IBL655406 ILH655387:ILH655406 IVD655387:IVD655406 JEZ655387:JEZ655406 JOV655387:JOV655406 JYR655387:JYR655406 KIN655387:KIN655406 KSJ655387:KSJ655406 LCF655387:LCF655406 LMB655387:LMB655406 LVX655387:LVX655406 MFT655387:MFT655406 MPP655387:MPP655406 MZL655387:MZL655406 NJH655387:NJH655406 NTD655387:NTD655406 OCZ655387:OCZ655406 OMV655387:OMV655406 OWR655387:OWR655406 PGN655387:PGN655406 PQJ655387:PQJ655406 QAF655387:QAF655406 QKB655387:QKB655406 QTX655387:QTX655406 RDT655387:RDT655406 RNP655387:RNP655406 RXL655387:RXL655406 SHH655387:SHH655406 SRD655387:SRD655406 TAZ655387:TAZ655406 TKV655387:TKV655406 TUR655387:TUR655406 UEN655387:UEN655406 UOJ655387:UOJ655406 UYF655387:UYF655406 VIB655387:VIB655406 VRX655387:VRX655406 WBT655387:WBT655406 WLP655387:WLP655406 WVL655387:WVL655406 D720923:D720942 IZ720923:IZ720942 SV720923:SV720942 ACR720923:ACR720942 AMN720923:AMN720942 AWJ720923:AWJ720942 BGF720923:BGF720942 BQB720923:BQB720942 BZX720923:BZX720942 CJT720923:CJT720942 CTP720923:CTP720942 DDL720923:DDL720942 DNH720923:DNH720942 DXD720923:DXD720942 EGZ720923:EGZ720942 EQV720923:EQV720942 FAR720923:FAR720942 FKN720923:FKN720942 FUJ720923:FUJ720942 GEF720923:GEF720942 GOB720923:GOB720942 GXX720923:GXX720942 HHT720923:HHT720942 HRP720923:HRP720942 IBL720923:IBL720942 ILH720923:ILH720942 IVD720923:IVD720942 JEZ720923:JEZ720942 JOV720923:JOV720942 JYR720923:JYR720942 KIN720923:KIN720942 KSJ720923:KSJ720942 LCF720923:LCF720942 LMB720923:LMB720942 LVX720923:LVX720942 MFT720923:MFT720942 MPP720923:MPP720942 MZL720923:MZL720942 NJH720923:NJH720942 NTD720923:NTD720942 OCZ720923:OCZ720942 OMV720923:OMV720942 OWR720923:OWR720942 PGN720923:PGN720942 PQJ720923:PQJ720942 QAF720923:QAF720942 QKB720923:QKB720942 QTX720923:QTX720942 RDT720923:RDT720942 RNP720923:RNP720942 RXL720923:RXL720942 SHH720923:SHH720942 SRD720923:SRD720942 TAZ720923:TAZ720942 TKV720923:TKV720942 TUR720923:TUR720942 UEN720923:UEN720942 UOJ720923:UOJ720942 UYF720923:UYF720942 VIB720923:VIB720942 VRX720923:VRX720942 WBT720923:WBT720942 WLP720923:WLP720942 WVL720923:WVL720942 D786459:D786478 IZ786459:IZ786478 SV786459:SV786478 ACR786459:ACR786478 AMN786459:AMN786478 AWJ786459:AWJ786478 BGF786459:BGF786478 BQB786459:BQB786478 BZX786459:BZX786478 CJT786459:CJT786478 CTP786459:CTP786478 DDL786459:DDL786478 DNH786459:DNH786478 DXD786459:DXD786478 EGZ786459:EGZ786478 EQV786459:EQV786478 FAR786459:FAR786478 FKN786459:FKN786478 FUJ786459:FUJ786478 GEF786459:GEF786478 GOB786459:GOB786478 GXX786459:GXX786478 HHT786459:HHT786478 HRP786459:HRP786478 IBL786459:IBL786478 ILH786459:ILH786478 IVD786459:IVD786478 JEZ786459:JEZ786478 JOV786459:JOV786478 JYR786459:JYR786478 KIN786459:KIN786478 KSJ786459:KSJ786478 LCF786459:LCF786478 LMB786459:LMB786478 LVX786459:LVX786478 MFT786459:MFT786478 MPP786459:MPP786478 MZL786459:MZL786478 NJH786459:NJH786478 NTD786459:NTD786478 OCZ786459:OCZ786478 OMV786459:OMV786478 OWR786459:OWR786478 PGN786459:PGN786478 PQJ786459:PQJ786478 QAF786459:QAF786478 QKB786459:QKB786478 QTX786459:QTX786478 RDT786459:RDT786478 RNP786459:RNP786478 RXL786459:RXL786478 SHH786459:SHH786478 SRD786459:SRD786478 TAZ786459:TAZ786478 TKV786459:TKV786478 TUR786459:TUR786478 UEN786459:UEN786478 UOJ786459:UOJ786478 UYF786459:UYF786478 VIB786459:VIB786478 VRX786459:VRX786478 WBT786459:WBT786478 WLP786459:WLP786478 WVL786459:WVL786478 D851995:D852014 IZ851995:IZ852014 SV851995:SV852014 ACR851995:ACR852014 AMN851995:AMN852014 AWJ851995:AWJ852014 BGF851995:BGF852014 BQB851995:BQB852014 BZX851995:BZX852014 CJT851995:CJT852014 CTP851995:CTP852014 DDL851995:DDL852014 DNH851995:DNH852014 DXD851995:DXD852014 EGZ851995:EGZ852014 EQV851995:EQV852014 FAR851995:FAR852014 FKN851995:FKN852014 FUJ851995:FUJ852014 GEF851995:GEF852014 GOB851995:GOB852014 GXX851995:GXX852014 HHT851995:HHT852014 HRP851995:HRP852014 IBL851995:IBL852014 ILH851995:ILH852014 IVD851995:IVD852014 JEZ851995:JEZ852014 JOV851995:JOV852014 JYR851995:JYR852014 KIN851995:KIN852014 KSJ851995:KSJ852014 LCF851995:LCF852014 LMB851995:LMB852014 LVX851995:LVX852014 MFT851995:MFT852014 MPP851995:MPP852014 MZL851995:MZL852014 NJH851995:NJH852014 NTD851995:NTD852014 OCZ851995:OCZ852014 OMV851995:OMV852014 OWR851995:OWR852014 PGN851995:PGN852014 PQJ851995:PQJ852014 QAF851995:QAF852014 QKB851995:QKB852014 QTX851995:QTX852014 RDT851995:RDT852014 RNP851995:RNP852014 RXL851995:RXL852014 SHH851995:SHH852014 SRD851995:SRD852014 TAZ851995:TAZ852014 TKV851995:TKV852014 TUR851995:TUR852014 UEN851995:UEN852014 UOJ851995:UOJ852014 UYF851995:UYF852014 VIB851995:VIB852014 VRX851995:VRX852014 WBT851995:WBT852014 WLP851995:WLP852014 WVL851995:WVL852014 D917531:D917550 IZ917531:IZ917550 SV917531:SV917550 ACR917531:ACR917550 AMN917531:AMN917550 AWJ917531:AWJ917550 BGF917531:BGF917550 BQB917531:BQB917550 BZX917531:BZX917550 CJT917531:CJT917550 CTP917531:CTP917550 DDL917531:DDL917550 DNH917531:DNH917550 DXD917531:DXD917550 EGZ917531:EGZ917550 EQV917531:EQV917550 FAR917531:FAR917550 FKN917531:FKN917550 FUJ917531:FUJ917550 GEF917531:GEF917550 GOB917531:GOB917550 GXX917531:GXX917550 HHT917531:HHT917550 HRP917531:HRP917550 IBL917531:IBL917550 ILH917531:ILH917550 IVD917531:IVD917550 JEZ917531:JEZ917550 JOV917531:JOV917550 JYR917531:JYR917550 KIN917531:KIN917550 KSJ917531:KSJ917550 LCF917531:LCF917550 LMB917531:LMB917550 LVX917531:LVX917550 MFT917531:MFT917550 MPP917531:MPP917550 MZL917531:MZL917550 NJH917531:NJH917550 NTD917531:NTD917550 OCZ917531:OCZ917550 OMV917531:OMV917550 OWR917531:OWR917550 PGN917531:PGN917550 PQJ917531:PQJ917550 QAF917531:QAF917550 QKB917531:QKB917550 QTX917531:QTX917550 RDT917531:RDT917550 RNP917531:RNP917550 RXL917531:RXL917550 SHH917531:SHH917550 SRD917531:SRD917550 TAZ917531:TAZ917550 TKV917531:TKV917550 TUR917531:TUR917550 UEN917531:UEN917550 UOJ917531:UOJ917550 UYF917531:UYF917550 VIB917531:VIB917550 VRX917531:VRX917550 WBT917531:WBT917550 WLP917531:WLP917550 WVL917531:WVL917550 D983067:D983086 IZ983067:IZ983086 SV983067:SV983086 ACR983067:ACR983086 AMN983067:AMN983086 AWJ983067:AWJ983086 BGF983067:BGF983086 BQB983067:BQB983086 BZX983067:BZX983086 CJT983067:CJT983086 CTP983067:CTP983086 DDL983067:DDL983086 DNH983067:DNH983086 DXD983067:DXD983086 EGZ983067:EGZ983086 EQV983067:EQV983086 FAR983067:FAR983086 FKN983067:FKN983086 FUJ983067:FUJ983086 GEF983067:GEF983086 GOB983067:GOB983086 GXX983067:GXX983086 HHT983067:HHT983086 HRP983067:HRP983086 IBL983067:IBL983086 ILH983067:ILH983086 IVD983067:IVD983086 JEZ983067:JEZ983086 JOV983067:JOV983086 JYR983067:JYR983086 KIN983067:KIN983086 KSJ983067:KSJ983086 LCF983067:LCF983086 LMB983067:LMB983086 LVX983067:LVX983086 MFT983067:MFT983086 MPP983067:MPP983086 MZL983067:MZL983086 NJH983067:NJH983086 NTD983067:NTD983086 OCZ983067:OCZ983086 OMV983067:OMV983086 OWR983067:OWR983086 PGN983067:PGN983086 PQJ983067:PQJ983086 QAF983067:QAF983086 QKB983067:QKB983086 QTX983067:QTX983086 RDT983067:RDT983086 RNP983067:RNP983086 RXL983067:RXL983086 SHH983067:SHH983086 SRD983067:SRD983086 TAZ983067:TAZ983086 TKV983067:TKV983086 TUR983067:TUR983086 UEN983067:UEN983086 UOJ983067:UOJ983086 UYF983067:UYF983086 VIB983067:VIB983086 VRX983067:VRX983086 WBT983067:WBT983086 WLP983067:WLP983086 WVL983067:WVL983086">
      <formula1>$O$27:$O$34</formula1>
    </dataValidation>
    <dataValidation type="list" allowBlank="1" showInputMessage="1" showErrorMessage="1" sqref="E11:F11 JA11:JB11 SW11:SX11 ACS11:ACT11 AMO11:AMP11 AWK11:AWL11 BGG11:BGH11 BQC11:BQD11 BZY11:BZZ11 CJU11:CJV11 CTQ11:CTR11 DDM11:DDN11 DNI11:DNJ11 DXE11:DXF11 EHA11:EHB11 EQW11:EQX11 FAS11:FAT11 FKO11:FKP11 FUK11:FUL11 GEG11:GEH11 GOC11:GOD11 GXY11:GXZ11 HHU11:HHV11 HRQ11:HRR11 IBM11:IBN11 ILI11:ILJ11 IVE11:IVF11 JFA11:JFB11 JOW11:JOX11 JYS11:JYT11 KIO11:KIP11 KSK11:KSL11 LCG11:LCH11 LMC11:LMD11 LVY11:LVZ11 MFU11:MFV11 MPQ11:MPR11 MZM11:MZN11 NJI11:NJJ11 NTE11:NTF11 ODA11:ODB11 OMW11:OMX11 OWS11:OWT11 PGO11:PGP11 PQK11:PQL11 QAG11:QAH11 QKC11:QKD11 QTY11:QTZ11 RDU11:RDV11 RNQ11:RNR11 RXM11:RXN11 SHI11:SHJ11 SRE11:SRF11 TBA11:TBB11 TKW11:TKX11 TUS11:TUT11 UEO11:UEP11 UOK11:UOL11 UYG11:UYH11 VIC11:VID11 VRY11:VRZ11 WBU11:WBV11 WLQ11:WLR11 WVM11:WVN11 E65547:F65547 JA65547:JB65547 SW65547:SX65547 ACS65547:ACT65547 AMO65547:AMP65547 AWK65547:AWL65547 BGG65547:BGH65547 BQC65547:BQD65547 BZY65547:BZZ65547 CJU65547:CJV65547 CTQ65547:CTR65547 DDM65547:DDN65547 DNI65547:DNJ65547 DXE65547:DXF65547 EHA65547:EHB65547 EQW65547:EQX65547 FAS65547:FAT65547 FKO65547:FKP65547 FUK65547:FUL65547 GEG65547:GEH65547 GOC65547:GOD65547 GXY65547:GXZ65547 HHU65547:HHV65547 HRQ65547:HRR65547 IBM65547:IBN65547 ILI65547:ILJ65547 IVE65547:IVF65547 JFA65547:JFB65547 JOW65547:JOX65547 JYS65547:JYT65547 KIO65547:KIP65547 KSK65547:KSL65547 LCG65547:LCH65547 LMC65547:LMD65547 LVY65547:LVZ65547 MFU65547:MFV65547 MPQ65547:MPR65547 MZM65547:MZN65547 NJI65547:NJJ65547 NTE65547:NTF65547 ODA65547:ODB65547 OMW65547:OMX65547 OWS65547:OWT65547 PGO65547:PGP65547 PQK65547:PQL65547 QAG65547:QAH65547 QKC65547:QKD65547 QTY65547:QTZ65547 RDU65547:RDV65547 RNQ65547:RNR65547 RXM65547:RXN65547 SHI65547:SHJ65547 SRE65547:SRF65547 TBA65547:TBB65547 TKW65547:TKX65547 TUS65547:TUT65547 UEO65547:UEP65547 UOK65547:UOL65547 UYG65547:UYH65547 VIC65547:VID65547 VRY65547:VRZ65547 WBU65547:WBV65547 WLQ65547:WLR65547 WVM65547:WVN65547 E131083:F131083 JA131083:JB131083 SW131083:SX131083 ACS131083:ACT131083 AMO131083:AMP131083 AWK131083:AWL131083 BGG131083:BGH131083 BQC131083:BQD131083 BZY131083:BZZ131083 CJU131083:CJV131083 CTQ131083:CTR131083 DDM131083:DDN131083 DNI131083:DNJ131083 DXE131083:DXF131083 EHA131083:EHB131083 EQW131083:EQX131083 FAS131083:FAT131083 FKO131083:FKP131083 FUK131083:FUL131083 GEG131083:GEH131083 GOC131083:GOD131083 GXY131083:GXZ131083 HHU131083:HHV131083 HRQ131083:HRR131083 IBM131083:IBN131083 ILI131083:ILJ131083 IVE131083:IVF131083 JFA131083:JFB131083 JOW131083:JOX131083 JYS131083:JYT131083 KIO131083:KIP131083 KSK131083:KSL131083 LCG131083:LCH131083 LMC131083:LMD131083 LVY131083:LVZ131083 MFU131083:MFV131083 MPQ131083:MPR131083 MZM131083:MZN131083 NJI131083:NJJ131083 NTE131083:NTF131083 ODA131083:ODB131083 OMW131083:OMX131083 OWS131083:OWT131083 PGO131083:PGP131083 PQK131083:PQL131083 QAG131083:QAH131083 QKC131083:QKD131083 QTY131083:QTZ131083 RDU131083:RDV131083 RNQ131083:RNR131083 RXM131083:RXN131083 SHI131083:SHJ131083 SRE131083:SRF131083 TBA131083:TBB131083 TKW131083:TKX131083 TUS131083:TUT131083 UEO131083:UEP131083 UOK131083:UOL131083 UYG131083:UYH131083 VIC131083:VID131083 VRY131083:VRZ131083 WBU131083:WBV131083 WLQ131083:WLR131083 WVM131083:WVN131083 E196619:F196619 JA196619:JB196619 SW196619:SX196619 ACS196619:ACT196619 AMO196619:AMP196619 AWK196619:AWL196619 BGG196619:BGH196619 BQC196619:BQD196619 BZY196619:BZZ196619 CJU196619:CJV196619 CTQ196619:CTR196619 DDM196619:DDN196619 DNI196619:DNJ196619 DXE196619:DXF196619 EHA196619:EHB196619 EQW196619:EQX196619 FAS196619:FAT196619 FKO196619:FKP196619 FUK196619:FUL196619 GEG196619:GEH196619 GOC196619:GOD196619 GXY196619:GXZ196619 HHU196619:HHV196619 HRQ196619:HRR196619 IBM196619:IBN196619 ILI196619:ILJ196619 IVE196619:IVF196619 JFA196619:JFB196619 JOW196619:JOX196619 JYS196619:JYT196619 KIO196619:KIP196619 KSK196619:KSL196619 LCG196619:LCH196619 LMC196619:LMD196619 LVY196619:LVZ196619 MFU196619:MFV196619 MPQ196619:MPR196619 MZM196619:MZN196619 NJI196619:NJJ196619 NTE196619:NTF196619 ODA196619:ODB196619 OMW196619:OMX196619 OWS196619:OWT196619 PGO196619:PGP196619 PQK196619:PQL196619 QAG196619:QAH196619 QKC196619:QKD196619 QTY196619:QTZ196619 RDU196619:RDV196619 RNQ196619:RNR196619 RXM196619:RXN196619 SHI196619:SHJ196619 SRE196619:SRF196619 TBA196619:TBB196619 TKW196619:TKX196619 TUS196619:TUT196619 UEO196619:UEP196619 UOK196619:UOL196619 UYG196619:UYH196619 VIC196619:VID196619 VRY196619:VRZ196619 WBU196619:WBV196619 WLQ196619:WLR196619 WVM196619:WVN196619 E262155:F262155 JA262155:JB262155 SW262155:SX262155 ACS262155:ACT262155 AMO262155:AMP262155 AWK262155:AWL262155 BGG262155:BGH262155 BQC262155:BQD262155 BZY262155:BZZ262155 CJU262155:CJV262155 CTQ262155:CTR262155 DDM262155:DDN262155 DNI262155:DNJ262155 DXE262155:DXF262155 EHA262155:EHB262155 EQW262155:EQX262155 FAS262155:FAT262155 FKO262155:FKP262155 FUK262155:FUL262155 GEG262155:GEH262155 GOC262155:GOD262155 GXY262155:GXZ262155 HHU262155:HHV262155 HRQ262155:HRR262155 IBM262155:IBN262155 ILI262155:ILJ262155 IVE262155:IVF262155 JFA262155:JFB262155 JOW262155:JOX262155 JYS262155:JYT262155 KIO262155:KIP262155 KSK262155:KSL262155 LCG262155:LCH262155 LMC262155:LMD262155 LVY262155:LVZ262155 MFU262155:MFV262155 MPQ262155:MPR262155 MZM262155:MZN262155 NJI262155:NJJ262155 NTE262155:NTF262155 ODA262155:ODB262155 OMW262155:OMX262155 OWS262155:OWT262155 PGO262155:PGP262155 PQK262155:PQL262155 QAG262155:QAH262155 QKC262155:QKD262155 QTY262155:QTZ262155 RDU262155:RDV262155 RNQ262155:RNR262155 RXM262155:RXN262155 SHI262155:SHJ262155 SRE262155:SRF262155 TBA262155:TBB262155 TKW262155:TKX262155 TUS262155:TUT262155 UEO262155:UEP262155 UOK262155:UOL262155 UYG262155:UYH262155 VIC262155:VID262155 VRY262155:VRZ262155 WBU262155:WBV262155 WLQ262155:WLR262155 WVM262155:WVN262155 E327691:F327691 JA327691:JB327691 SW327691:SX327691 ACS327691:ACT327691 AMO327691:AMP327691 AWK327691:AWL327691 BGG327691:BGH327691 BQC327691:BQD327691 BZY327691:BZZ327691 CJU327691:CJV327691 CTQ327691:CTR327691 DDM327691:DDN327691 DNI327691:DNJ327691 DXE327691:DXF327691 EHA327691:EHB327691 EQW327691:EQX327691 FAS327691:FAT327691 FKO327691:FKP327691 FUK327691:FUL327691 GEG327691:GEH327691 GOC327691:GOD327691 GXY327691:GXZ327691 HHU327691:HHV327691 HRQ327691:HRR327691 IBM327691:IBN327691 ILI327691:ILJ327691 IVE327691:IVF327691 JFA327691:JFB327691 JOW327691:JOX327691 JYS327691:JYT327691 KIO327691:KIP327691 KSK327691:KSL327691 LCG327691:LCH327691 LMC327691:LMD327691 LVY327691:LVZ327691 MFU327691:MFV327691 MPQ327691:MPR327691 MZM327691:MZN327691 NJI327691:NJJ327691 NTE327691:NTF327691 ODA327691:ODB327691 OMW327691:OMX327691 OWS327691:OWT327691 PGO327691:PGP327691 PQK327691:PQL327691 QAG327691:QAH327691 QKC327691:QKD327691 QTY327691:QTZ327691 RDU327691:RDV327691 RNQ327691:RNR327691 RXM327691:RXN327691 SHI327691:SHJ327691 SRE327691:SRF327691 TBA327691:TBB327691 TKW327691:TKX327691 TUS327691:TUT327691 UEO327691:UEP327691 UOK327691:UOL327691 UYG327691:UYH327691 VIC327691:VID327691 VRY327691:VRZ327691 WBU327691:WBV327691 WLQ327691:WLR327691 WVM327691:WVN327691 E393227:F393227 JA393227:JB393227 SW393227:SX393227 ACS393227:ACT393227 AMO393227:AMP393227 AWK393227:AWL393227 BGG393227:BGH393227 BQC393227:BQD393227 BZY393227:BZZ393227 CJU393227:CJV393227 CTQ393227:CTR393227 DDM393227:DDN393227 DNI393227:DNJ393227 DXE393227:DXF393227 EHA393227:EHB393227 EQW393227:EQX393227 FAS393227:FAT393227 FKO393227:FKP393227 FUK393227:FUL393227 GEG393227:GEH393227 GOC393227:GOD393227 GXY393227:GXZ393227 HHU393227:HHV393227 HRQ393227:HRR393227 IBM393227:IBN393227 ILI393227:ILJ393227 IVE393227:IVF393227 JFA393227:JFB393227 JOW393227:JOX393227 JYS393227:JYT393227 KIO393227:KIP393227 KSK393227:KSL393227 LCG393227:LCH393227 LMC393227:LMD393227 LVY393227:LVZ393227 MFU393227:MFV393227 MPQ393227:MPR393227 MZM393227:MZN393227 NJI393227:NJJ393227 NTE393227:NTF393227 ODA393227:ODB393227 OMW393227:OMX393227 OWS393227:OWT393227 PGO393227:PGP393227 PQK393227:PQL393227 QAG393227:QAH393227 QKC393227:QKD393227 QTY393227:QTZ393227 RDU393227:RDV393227 RNQ393227:RNR393227 RXM393227:RXN393227 SHI393227:SHJ393227 SRE393227:SRF393227 TBA393227:TBB393227 TKW393227:TKX393227 TUS393227:TUT393227 UEO393227:UEP393227 UOK393227:UOL393227 UYG393227:UYH393227 VIC393227:VID393227 VRY393227:VRZ393227 WBU393227:WBV393227 WLQ393227:WLR393227 WVM393227:WVN393227 E458763:F458763 JA458763:JB458763 SW458763:SX458763 ACS458763:ACT458763 AMO458763:AMP458763 AWK458763:AWL458763 BGG458763:BGH458763 BQC458763:BQD458763 BZY458763:BZZ458763 CJU458763:CJV458763 CTQ458763:CTR458763 DDM458763:DDN458763 DNI458763:DNJ458763 DXE458763:DXF458763 EHA458763:EHB458763 EQW458763:EQX458763 FAS458763:FAT458763 FKO458763:FKP458763 FUK458763:FUL458763 GEG458763:GEH458763 GOC458763:GOD458763 GXY458763:GXZ458763 HHU458763:HHV458763 HRQ458763:HRR458763 IBM458763:IBN458763 ILI458763:ILJ458763 IVE458763:IVF458763 JFA458763:JFB458763 JOW458763:JOX458763 JYS458763:JYT458763 KIO458763:KIP458763 KSK458763:KSL458763 LCG458763:LCH458763 LMC458763:LMD458763 LVY458763:LVZ458763 MFU458763:MFV458763 MPQ458763:MPR458763 MZM458763:MZN458763 NJI458763:NJJ458763 NTE458763:NTF458763 ODA458763:ODB458763 OMW458763:OMX458763 OWS458763:OWT458763 PGO458763:PGP458763 PQK458763:PQL458763 QAG458763:QAH458763 QKC458763:QKD458763 QTY458763:QTZ458763 RDU458763:RDV458763 RNQ458763:RNR458763 RXM458763:RXN458763 SHI458763:SHJ458763 SRE458763:SRF458763 TBA458763:TBB458763 TKW458763:TKX458763 TUS458763:TUT458763 UEO458763:UEP458763 UOK458763:UOL458763 UYG458763:UYH458763 VIC458763:VID458763 VRY458763:VRZ458763 WBU458763:WBV458763 WLQ458763:WLR458763 WVM458763:WVN458763 E524299:F524299 JA524299:JB524299 SW524299:SX524299 ACS524299:ACT524299 AMO524299:AMP524299 AWK524299:AWL524299 BGG524299:BGH524299 BQC524299:BQD524299 BZY524299:BZZ524299 CJU524299:CJV524299 CTQ524299:CTR524299 DDM524299:DDN524299 DNI524299:DNJ524299 DXE524299:DXF524299 EHA524299:EHB524299 EQW524299:EQX524299 FAS524299:FAT524299 FKO524299:FKP524299 FUK524299:FUL524299 GEG524299:GEH524299 GOC524299:GOD524299 GXY524299:GXZ524299 HHU524299:HHV524299 HRQ524299:HRR524299 IBM524299:IBN524299 ILI524299:ILJ524299 IVE524299:IVF524299 JFA524299:JFB524299 JOW524299:JOX524299 JYS524299:JYT524299 KIO524299:KIP524299 KSK524299:KSL524299 LCG524299:LCH524299 LMC524299:LMD524299 LVY524299:LVZ524299 MFU524299:MFV524299 MPQ524299:MPR524299 MZM524299:MZN524299 NJI524299:NJJ524299 NTE524299:NTF524299 ODA524299:ODB524299 OMW524299:OMX524299 OWS524299:OWT524299 PGO524299:PGP524299 PQK524299:PQL524299 QAG524299:QAH524299 QKC524299:QKD524299 QTY524299:QTZ524299 RDU524299:RDV524299 RNQ524299:RNR524299 RXM524299:RXN524299 SHI524299:SHJ524299 SRE524299:SRF524299 TBA524299:TBB524299 TKW524299:TKX524299 TUS524299:TUT524299 UEO524299:UEP524299 UOK524299:UOL524299 UYG524299:UYH524299 VIC524299:VID524299 VRY524299:VRZ524299 WBU524299:WBV524299 WLQ524299:WLR524299 WVM524299:WVN524299 E589835:F589835 JA589835:JB589835 SW589835:SX589835 ACS589835:ACT589835 AMO589835:AMP589835 AWK589835:AWL589835 BGG589835:BGH589835 BQC589835:BQD589835 BZY589835:BZZ589835 CJU589835:CJV589835 CTQ589835:CTR589835 DDM589835:DDN589835 DNI589835:DNJ589835 DXE589835:DXF589835 EHA589835:EHB589835 EQW589835:EQX589835 FAS589835:FAT589835 FKO589835:FKP589835 FUK589835:FUL589835 GEG589835:GEH589835 GOC589835:GOD589835 GXY589835:GXZ589835 HHU589835:HHV589835 HRQ589835:HRR589835 IBM589835:IBN589835 ILI589835:ILJ589835 IVE589835:IVF589835 JFA589835:JFB589835 JOW589835:JOX589835 JYS589835:JYT589835 KIO589835:KIP589835 KSK589835:KSL589835 LCG589835:LCH589835 LMC589835:LMD589835 LVY589835:LVZ589835 MFU589835:MFV589835 MPQ589835:MPR589835 MZM589835:MZN589835 NJI589835:NJJ589835 NTE589835:NTF589835 ODA589835:ODB589835 OMW589835:OMX589835 OWS589835:OWT589835 PGO589835:PGP589835 PQK589835:PQL589835 QAG589835:QAH589835 QKC589835:QKD589835 QTY589835:QTZ589835 RDU589835:RDV589835 RNQ589835:RNR589835 RXM589835:RXN589835 SHI589835:SHJ589835 SRE589835:SRF589835 TBA589835:TBB589835 TKW589835:TKX589835 TUS589835:TUT589835 UEO589835:UEP589835 UOK589835:UOL589835 UYG589835:UYH589835 VIC589835:VID589835 VRY589835:VRZ589835 WBU589835:WBV589835 WLQ589835:WLR589835 WVM589835:WVN589835 E655371:F655371 JA655371:JB655371 SW655371:SX655371 ACS655371:ACT655371 AMO655371:AMP655371 AWK655371:AWL655371 BGG655371:BGH655371 BQC655371:BQD655371 BZY655371:BZZ655371 CJU655371:CJV655371 CTQ655371:CTR655371 DDM655371:DDN655371 DNI655371:DNJ655371 DXE655371:DXF655371 EHA655371:EHB655371 EQW655371:EQX655371 FAS655371:FAT655371 FKO655371:FKP655371 FUK655371:FUL655371 GEG655371:GEH655371 GOC655371:GOD655371 GXY655371:GXZ655371 HHU655371:HHV655371 HRQ655371:HRR655371 IBM655371:IBN655371 ILI655371:ILJ655371 IVE655371:IVF655371 JFA655371:JFB655371 JOW655371:JOX655371 JYS655371:JYT655371 KIO655371:KIP655371 KSK655371:KSL655371 LCG655371:LCH655371 LMC655371:LMD655371 LVY655371:LVZ655371 MFU655371:MFV655371 MPQ655371:MPR655371 MZM655371:MZN655371 NJI655371:NJJ655371 NTE655371:NTF655371 ODA655371:ODB655371 OMW655371:OMX655371 OWS655371:OWT655371 PGO655371:PGP655371 PQK655371:PQL655371 QAG655371:QAH655371 QKC655371:QKD655371 QTY655371:QTZ655371 RDU655371:RDV655371 RNQ655371:RNR655371 RXM655371:RXN655371 SHI655371:SHJ655371 SRE655371:SRF655371 TBA655371:TBB655371 TKW655371:TKX655371 TUS655371:TUT655371 UEO655371:UEP655371 UOK655371:UOL655371 UYG655371:UYH655371 VIC655371:VID655371 VRY655371:VRZ655371 WBU655371:WBV655371 WLQ655371:WLR655371 WVM655371:WVN655371 E720907:F720907 JA720907:JB720907 SW720907:SX720907 ACS720907:ACT720907 AMO720907:AMP720907 AWK720907:AWL720907 BGG720907:BGH720907 BQC720907:BQD720907 BZY720907:BZZ720907 CJU720907:CJV720907 CTQ720907:CTR720907 DDM720907:DDN720907 DNI720907:DNJ720907 DXE720907:DXF720907 EHA720907:EHB720907 EQW720907:EQX720907 FAS720907:FAT720907 FKO720907:FKP720907 FUK720907:FUL720907 GEG720907:GEH720907 GOC720907:GOD720907 GXY720907:GXZ720907 HHU720907:HHV720907 HRQ720907:HRR720907 IBM720907:IBN720907 ILI720907:ILJ720907 IVE720907:IVF720907 JFA720907:JFB720907 JOW720907:JOX720907 JYS720907:JYT720907 KIO720907:KIP720907 KSK720907:KSL720907 LCG720907:LCH720907 LMC720907:LMD720907 LVY720907:LVZ720907 MFU720907:MFV720907 MPQ720907:MPR720907 MZM720907:MZN720907 NJI720907:NJJ720907 NTE720907:NTF720907 ODA720907:ODB720907 OMW720907:OMX720907 OWS720907:OWT720907 PGO720907:PGP720907 PQK720907:PQL720907 QAG720907:QAH720907 QKC720907:QKD720907 QTY720907:QTZ720907 RDU720907:RDV720907 RNQ720907:RNR720907 RXM720907:RXN720907 SHI720907:SHJ720907 SRE720907:SRF720907 TBA720907:TBB720907 TKW720907:TKX720907 TUS720907:TUT720907 UEO720907:UEP720907 UOK720907:UOL720907 UYG720907:UYH720907 VIC720907:VID720907 VRY720907:VRZ720907 WBU720907:WBV720907 WLQ720907:WLR720907 WVM720907:WVN720907 E786443:F786443 JA786443:JB786443 SW786443:SX786443 ACS786443:ACT786443 AMO786443:AMP786443 AWK786443:AWL786443 BGG786443:BGH786443 BQC786443:BQD786443 BZY786443:BZZ786443 CJU786443:CJV786443 CTQ786443:CTR786443 DDM786443:DDN786443 DNI786443:DNJ786443 DXE786443:DXF786443 EHA786443:EHB786443 EQW786443:EQX786443 FAS786443:FAT786443 FKO786443:FKP786443 FUK786443:FUL786443 GEG786443:GEH786443 GOC786443:GOD786443 GXY786443:GXZ786443 HHU786443:HHV786443 HRQ786443:HRR786443 IBM786443:IBN786443 ILI786443:ILJ786443 IVE786443:IVF786443 JFA786443:JFB786443 JOW786443:JOX786443 JYS786443:JYT786443 KIO786443:KIP786443 KSK786443:KSL786443 LCG786443:LCH786443 LMC786443:LMD786443 LVY786443:LVZ786443 MFU786443:MFV786443 MPQ786443:MPR786443 MZM786443:MZN786443 NJI786443:NJJ786443 NTE786443:NTF786443 ODA786443:ODB786443 OMW786443:OMX786443 OWS786443:OWT786443 PGO786443:PGP786443 PQK786443:PQL786443 QAG786443:QAH786443 QKC786443:QKD786443 QTY786443:QTZ786443 RDU786443:RDV786443 RNQ786443:RNR786443 RXM786443:RXN786443 SHI786443:SHJ786443 SRE786443:SRF786443 TBA786443:TBB786443 TKW786443:TKX786443 TUS786443:TUT786443 UEO786443:UEP786443 UOK786443:UOL786443 UYG786443:UYH786443 VIC786443:VID786443 VRY786443:VRZ786443 WBU786443:WBV786443 WLQ786443:WLR786443 WVM786443:WVN786443 E851979:F851979 JA851979:JB851979 SW851979:SX851979 ACS851979:ACT851979 AMO851979:AMP851979 AWK851979:AWL851979 BGG851979:BGH851979 BQC851979:BQD851979 BZY851979:BZZ851979 CJU851979:CJV851979 CTQ851979:CTR851979 DDM851979:DDN851979 DNI851979:DNJ851979 DXE851979:DXF851979 EHA851979:EHB851979 EQW851979:EQX851979 FAS851979:FAT851979 FKO851979:FKP851979 FUK851979:FUL851979 GEG851979:GEH851979 GOC851979:GOD851979 GXY851979:GXZ851979 HHU851979:HHV851979 HRQ851979:HRR851979 IBM851979:IBN851979 ILI851979:ILJ851979 IVE851979:IVF851979 JFA851979:JFB851979 JOW851979:JOX851979 JYS851979:JYT851979 KIO851979:KIP851979 KSK851979:KSL851979 LCG851979:LCH851979 LMC851979:LMD851979 LVY851979:LVZ851979 MFU851979:MFV851979 MPQ851979:MPR851979 MZM851979:MZN851979 NJI851979:NJJ851979 NTE851979:NTF851979 ODA851979:ODB851979 OMW851979:OMX851979 OWS851979:OWT851979 PGO851979:PGP851979 PQK851979:PQL851979 QAG851979:QAH851979 QKC851979:QKD851979 QTY851979:QTZ851979 RDU851979:RDV851979 RNQ851979:RNR851979 RXM851979:RXN851979 SHI851979:SHJ851979 SRE851979:SRF851979 TBA851979:TBB851979 TKW851979:TKX851979 TUS851979:TUT851979 UEO851979:UEP851979 UOK851979:UOL851979 UYG851979:UYH851979 VIC851979:VID851979 VRY851979:VRZ851979 WBU851979:WBV851979 WLQ851979:WLR851979 WVM851979:WVN851979 E917515:F917515 JA917515:JB917515 SW917515:SX917515 ACS917515:ACT917515 AMO917515:AMP917515 AWK917515:AWL917515 BGG917515:BGH917515 BQC917515:BQD917515 BZY917515:BZZ917515 CJU917515:CJV917515 CTQ917515:CTR917515 DDM917515:DDN917515 DNI917515:DNJ917515 DXE917515:DXF917515 EHA917515:EHB917515 EQW917515:EQX917515 FAS917515:FAT917515 FKO917515:FKP917515 FUK917515:FUL917515 GEG917515:GEH917515 GOC917515:GOD917515 GXY917515:GXZ917515 HHU917515:HHV917515 HRQ917515:HRR917515 IBM917515:IBN917515 ILI917515:ILJ917515 IVE917515:IVF917515 JFA917515:JFB917515 JOW917515:JOX917515 JYS917515:JYT917515 KIO917515:KIP917515 KSK917515:KSL917515 LCG917515:LCH917515 LMC917515:LMD917515 LVY917515:LVZ917515 MFU917515:MFV917515 MPQ917515:MPR917515 MZM917515:MZN917515 NJI917515:NJJ917515 NTE917515:NTF917515 ODA917515:ODB917515 OMW917515:OMX917515 OWS917515:OWT917515 PGO917515:PGP917515 PQK917515:PQL917515 QAG917515:QAH917515 QKC917515:QKD917515 QTY917515:QTZ917515 RDU917515:RDV917515 RNQ917515:RNR917515 RXM917515:RXN917515 SHI917515:SHJ917515 SRE917515:SRF917515 TBA917515:TBB917515 TKW917515:TKX917515 TUS917515:TUT917515 UEO917515:UEP917515 UOK917515:UOL917515 UYG917515:UYH917515 VIC917515:VID917515 VRY917515:VRZ917515 WBU917515:WBV917515 WLQ917515:WLR917515 WVM917515:WVN917515 E983051:F983051 JA983051:JB983051 SW983051:SX983051 ACS983051:ACT983051 AMO983051:AMP983051 AWK983051:AWL983051 BGG983051:BGH983051 BQC983051:BQD983051 BZY983051:BZZ983051 CJU983051:CJV983051 CTQ983051:CTR983051 DDM983051:DDN983051 DNI983051:DNJ983051 DXE983051:DXF983051 EHA983051:EHB983051 EQW983051:EQX983051 FAS983051:FAT983051 FKO983051:FKP983051 FUK983051:FUL983051 GEG983051:GEH983051 GOC983051:GOD983051 GXY983051:GXZ983051 HHU983051:HHV983051 HRQ983051:HRR983051 IBM983051:IBN983051 ILI983051:ILJ983051 IVE983051:IVF983051 JFA983051:JFB983051 JOW983051:JOX983051 JYS983051:JYT983051 KIO983051:KIP983051 KSK983051:KSL983051 LCG983051:LCH983051 LMC983051:LMD983051 LVY983051:LVZ983051 MFU983051:MFV983051 MPQ983051:MPR983051 MZM983051:MZN983051 NJI983051:NJJ983051 NTE983051:NTF983051 ODA983051:ODB983051 OMW983051:OMX983051 OWS983051:OWT983051 PGO983051:PGP983051 PQK983051:PQL983051 QAG983051:QAH983051 QKC983051:QKD983051 QTY983051:QTZ983051 RDU983051:RDV983051 RNQ983051:RNR983051 RXM983051:RXN983051 SHI983051:SHJ983051 SRE983051:SRF983051 TBA983051:TBB983051 TKW983051:TKX983051 TUS983051:TUT983051 UEO983051:UEP983051 UOK983051:UOL983051 UYG983051:UYH983051 VIC983051:VID983051 VRY983051:VRZ983051 WBU983051:WBV983051 WLQ983051:WLR983051 WVM983051:WVN983051">
      <formula1>$T$25:$T$29</formula1>
    </dataValidation>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$T$26:$T$29</formula1>
    </dataValidation>
    <dataValidation type="list" allowBlank="1" showInputMessage="1" showErrorMessage="1" sqref="B11:C11 IX11:IY11 ST11:SU11 ACP11:ACQ11 AML11:AMM11 AWH11:AWI11 BGD11:BGE11 BPZ11:BQA11 BZV11:BZW11 CJR11:CJS11 CTN11:CTO11 DDJ11:DDK11 DNF11:DNG11 DXB11:DXC11 EGX11:EGY11 EQT11:EQU11 FAP11:FAQ11 FKL11:FKM11 FUH11:FUI11 GED11:GEE11 GNZ11:GOA11 GXV11:GXW11 HHR11:HHS11 HRN11:HRO11 IBJ11:IBK11 ILF11:ILG11 IVB11:IVC11 JEX11:JEY11 JOT11:JOU11 JYP11:JYQ11 KIL11:KIM11 KSH11:KSI11 LCD11:LCE11 LLZ11:LMA11 LVV11:LVW11 MFR11:MFS11 MPN11:MPO11 MZJ11:MZK11 NJF11:NJG11 NTB11:NTC11 OCX11:OCY11 OMT11:OMU11 OWP11:OWQ11 PGL11:PGM11 PQH11:PQI11 QAD11:QAE11 QJZ11:QKA11 QTV11:QTW11 RDR11:RDS11 RNN11:RNO11 RXJ11:RXK11 SHF11:SHG11 SRB11:SRC11 TAX11:TAY11 TKT11:TKU11 TUP11:TUQ11 UEL11:UEM11 UOH11:UOI11 UYD11:UYE11 VHZ11:VIA11 VRV11:VRW11 WBR11:WBS11 WLN11:WLO11 WVJ11:WVK11 B65547:C65547 IX65547:IY65547 ST65547:SU65547 ACP65547:ACQ65547 AML65547:AMM65547 AWH65547:AWI65547 BGD65547:BGE65547 BPZ65547:BQA65547 BZV65547:BZW65547 CJR65547:CJS65547 CTN65547:CTO65547 DDJ65547:DDK65547 DNF65547:DNG65547 DXB65547:DXC65547 EGX65547:EGY65547 EQT65547:EQU65547 FAP65547:FAQ65547 FKL65547:FKM65547 FUH65547:FUI65547 GED65547:GEE65547 GNZ65547:GOA65547 GXV65547:GXW65547 HHR65547:HHS65547 HRN65547:HRO65547 IBJ65547:IBK65547 ILF65547:ILG65547 IVB65547:IVC65547 JEX65547:JEY65547 JOT65547:JOU65547 JYP65547:JYQ65547 KIL65547:KIM65547 KSH65547:KSI65547 LCD65547:LCE65547 LLZ65547:LMA65547 LVV65547:LVW65547 MFR65547:MFS65547 MPN65547:MPO65547 MZJ65547:MZK65547 NJF65547:NJG65547 NTB65547:NTC65547 OCX65547:OCY65547 OMT65547:OMU65547 OWP65547:OWQ65547 PGL65547:PGM65547 PQH65547:PQI65547 QAD65547:QAE65547 QJZ65547:QKA65547 QTV65547:QTW65547 RDR65547:RDS65547 RNN65547:RNO65547 RXJ65547:RXK65547 SHF65547:SHG65547 SRB65547:SRC65547 TAX65547:TAY65547 TKT65547:TKU65547 TUP65547:TUQ65547 UEL65547:UEM65547 UOH65547:UOI65547 UYD65547:UYE65547 VHZ65547:VIA65547 VRV65547:VRW65547 WBR65547:WBS65547 WLN65547:WLO65547 WVJ65547:WVK65547 B131083:C131083 IX131083:IY131083 ST131083:SU131083 ACP131083:ACQ131083 AML131083:AMM131083 AWH131083:AWI131083 BGD131083:BGE131083 BPZ131083:BQA131083 BZV131083:BZW131083 CJR131083:CJS131083 CTN131083:CTO131083 DDJ131083:DDK131083 DNF131083:DNG131083 DXB131083:DXC131083 EGX131083:EGY131083 EQT131083:EQU131083 FAP131083:FAQ131083 FKL131083:FKM131083 FUH131083:FUI131083 GED131083:GEE131083 GNZ131083:GOA131083 GXV131083:GXW131083 HHR131083:HHS131083 HRN131083:HRO131083 IBJ131083:IBK131083 ILF131083:ILG131083 IVB131083:IVC131083 JEX131083:JEY131083 JOT131083:JOU131083 JYP131083:JYQ131083 KIL131083:KIM131083 KSH131083:KSI131083 LCD131083:LCE131083 LLZ131083:LMA131083 LVV131083:LVW131083 MFR131083:MFS131083 MPN131083:MPO131083 MZJ131083:MZK131083 NJF131083:NJG131083 NTB131083:NTC131083 OCX131083:OCY131083 OMT131083:OMU131083 OWP131083:OWQ131083 PGL131083:PGM131083 PQH131083:PQI131083 QAD131083:QAE131083 QJZ131083:QKA131083 QTV131083:QTW131083 RDR131083:RDS131083 RNN131083:RNO131083 RXJ131083:RXK131083 SHF131083:SHG131083 SRB131083:SRC131083 TAX131083:TAY131083 TKT131083:TKU131083 TUP131083:TUQ131083 UEL131083:UEM131083 UOH131083:UOI131083 UYD131083:UYE131083 VHZ131083:VIA131083 VRV131083:VRW131083 WBR131083:WBS131083 WLN131083:WLO131083 WVJ131083:WVK131083 B196619:C196619 IX196619:IY196619 ST196619:SU196619 ACP196619:ACQ196619 AML196619:AMM196619 AWH196619:AWI196619 BGD196619:BGE196619 BPZ196619:BQA196619 BZV196619:BZW196619 CJR196619:CJS196619 CTN196619:CTO196619 DDJ196619:DDK196619 DNF196619:DNG196619 DXB196619:DXC196619 EGX196619:EGY196619 EQT196619:EQU196619 FAP196619:FAQ196619 FKL196619:FKM196619 FUH196619:FUI196619 GED196619:GEE196619 GNZ196619:GOA196619 GXV196619:GXW196619 HHR196619:HHS196619 HRN196619:HRO196619 IBJ196619:IBK196619 ILF196619:ILG196619 IVB196619:IVC196619 JEX196619:JEY196619 JOT196619:JOU196619 JYP196619:JYQ196619 KIL196619:KIM196619 KSH196619:KSI196619 LCD196619:LCE196619 LLZ196619:LMA196619 LVV196619:LVW196619 MFR196619:MFS196619 MPN196619:MPO196619 MZJ196619:MZK196619 NJF196619:NJG196619 NTB196619:NTC196619 OCX196619:OCY196619 OMT196619:OMU196619 OWP196619:OWQ196619 PGL196619:PGM196619 PQH196619:PQI196619 QAD196619:QAE196619 QJZ196619:QKA196619 QTV196619:QTW196619 RDR196619:RDS196619 RNN196619:RNO196619 RXJ196619:RXK196619 SHF196619:SHG196619 SRB196619:SRC196619 TAX196619:TAY196619 TKT196619:TKU196619 TUP196619:TUQ196619 UEL196619:UEM196619 UOH196619:UOI196619 UYD196619:UYE196619 VHZ196619:VIA196619 VRV196619:VRW196619 WBR196619:WBS196619 WLN196619:WLO196619 WVJ196619:WVK196619 B262155:C262155 IX262155:IY262155 ST262155:SU262155 ACP262155:ACQ262155 AML262155:AMM262155 AWH262155:AWI262155 BGD262155:BGE262155 BPZ262155:BQA262155 BZV262155:BZW262155 CJR262155:CJS262155 CTN262155:CTO262155 DDJ262155:DDK262155 DNF262155:DNG262155 DXB262155:DXC262155 EGX262155:EGY262155 EQT262155:EQU262155 FAP262155:FAQ262155 FKL262155:FKM262155 FUH262155:FUI262155 GED262155:GEE262155 GNZ262155:GOA262155 GXV262155:GXW262155 HHR262155:HHS262155 HRN262155:HRO262155 IBJ262155:IBK262155 ILF262155:ILG262155 IVB262155:IVC262155 JEX262155:JEY262155 JOT262155:JOU262155 JYP262155:JYQ262155 KIL262155:KIM262155 KSH262155:KSI262155 LCD262155:LCE262155 LLZ262155:LMA262155 LVV262155:LVW262155 MFR262155:MFS262155 MPN262155:MPO262155 MZJ262155:MZK262155 NJF262155:NJG262155 NTB262155:NTC262155 OCX262155:OCY262155 OMT262155:OMU262155 OWP262155:OWQ262155 PGL262155:PGM262155 PQH262155:PQI262155 QAD262155:QAE262155 QJZ262155:QKA262155 QTV262155:QTW262155 RDR262155:RDS262155 RNN262155:RNO262155 RXJ262155:RXK262155 SHF262155:SHG262155 SRB262155:SRC262155 TAX262155:TAY262155 TKT262155:TKU262155 TUP262155:TUQ262155 UEL262155:UEM262155 UOH262155:UOI262155 UYD262155:UYE262155 VHZ262155:VIA262155 VRV262155:VRW262155 WBR262155:WBS262155 WLN262155:WLO262155 WVJ262155:WVK262155 B327691:C327691 IX327691:IY327691 ST327691:SU327691 ACP327691:ACQ327691 AML327691:AMM327691 AWH327691:AWI327691 BGD327691:BGE327691 BPZ327691:BQA327691 BZV327691:BZW327691 CJR327691:CJS327691 CTN327691:CTO327691 DDJ327691:DDK327691 DNF327691:DNG327691 DXB327691:DXC327691 EGX327691:EGY327691 EQT327691:EQU327691 FAP327691:FAQ327691 FKL327691:FKM327691 FUH327691:FUI327691 GED327691:GEE327691 GNZ327691:GOA327691 GXV327691:GXW327691 HHR327691:HHS327691 HRN327691:HRO327691 IBJ327691:IBK327691 ILF327691:ILG327691 IVB327691:IVC327691 JEX327691:JEY327691 JOT327691:JOU327691 JYP327691:JYQ327691 KIL327691:KIM327691 KSH327691:KSI327691 LCD327691:LCE327691 LLZ327691:LMA327691 LVV327691:LVW327691 MFR327691:MFS327691 MPN327691:MPO327691 MZJ327691:MZK327691 NJF327691:NJG327691 NTB327691:NTC327691 OCX327691:OCY327691 OMT327691:OMU327691 OWP327691:OWQ327691 PGL327691:PGM327691 PQH327691:PQI327691 QAD327691:QAE327691 QJZ327691:QKA327691 QTV327691:QTW327691 RDR327691:RDS327691 RNN327691:RNO327691 RXJ327691:RXK327691 SHF327691:SHG327691 SRB327691:SRC327691 TAX327691:TAY327691 TKT327691:TKU327691 TUP327691:TUQ327691 UEL327691:UEM327691 UOH327691:UOI327691 UYD327691:UYE327691 VHZ327691:VIA327691 VRV327691:VRW327691 WBR327691:WBS327691 WLN327691:WLO327691 WVJ327691:WVK327691 B393227:C393227 IX393227:IY393227 ST393227:SU393227 ACP393227:ACQ393227 AML393227:AMM393227 AWH393227:AWI393227 BGD393227:BGE393227 BPZ393227:BQA393227 BZV393227:BZW393227 CJR393227:CJS393227 CTN393227:CTO393227 DDJ393227:DDK393227 DNF393227:DNG393227 DXB393227:DXC393227 EGX393227:EGY393227 EQT393227:EQU393227 FAP393227:FAQ393227 FKL393227:FKM393227 FUH393227:FUI393227 GED393227:GEE393227 GNZ393227:GOA393227 GXV393227:GXW393227 HHR393227:HHS393227 HRN393227:HRO393227 IBJ393227:IBK393227 ILF393227:ILG393227 IVB393227:IVC393227 JEX393227:JEY393227 JOT393227:JOU393227 JYP393227:JYQ393227 KIL393227:KIM393227 KSH393227:KSI393227 LCD393227:LCE393227 LLZ393227:LMA393227 LVV393227:LVW393227 MFR393227:MFS393227 MPN393227:MPO393227 MZJ393227:MZK393227 NJF393227:NJG393227 NTB393227:NTC393227 OCX393227:OCY393227 OMT393227:OMU393227 OWP393227:OWQ393227 PGL393227:PGM393227 PQH393227:PQI393227 QAD393227:QAE393227 QJZ393227:QKA393227 QTV393227:QTW393227 RDR393227:RDS393227 RNN393227:RNO393227 RXJ393227:RXK393227 SHF393227:SHG393227 SRB393227:SRC393227 TAX393227:TAY393227 TKT393227:TKU393227 TUP393227:TUQ393227 UEL393227:UEM393227 UOH393227:UOI393227 UYD393227:UYE393227 VHZ393227:VIA393227 VRV393227:VRW393227 WBR393227:WBS393227 WLN393227:WLO393227 WVJ393227:WVK393227 B458763:C458763 IX458763:IY458763 ST458763:SU458763 ACP458763:ACQ458763 AML458763:AMM458763 AWH458763:AWI458763 BGD458763:BGE458763 BPZ458763:BQA458763 BZV458763:BZW458763 CJR458763:CJS458763 CTN458763:CTO458763 DDJ458763:DDK458763 DNF458763:DNG458763 DXB458763:DXC458763 EGX458763:EGY458763 EQT458763:EQU458763 FAP458763:FAQ458763 FKL458763:FKM458763 FUH458763:FUI458763 GED458763:GEE458763 GNZ458763:GOA458763 GXV458763:GXW458763 HHR458763:HHS458763 HRN458763:HRO458763 IBJ458763:IBK458763 ILF458763:ILG458763 IVB458763:IVC458763 JEX458763:JEY458763 JOT458763:JOU458763 JYP458763:JYQ458763 KIL458763:KIM458763 KSH458763:KSI458763 LCD458763:LCE458763 LLZ458763:LMA458763 LVV458763:LVW458763 MFR458763:MFS458763 MPN458763:MPO458763 MZJ458763:MZK458763 NJF458763:NJG458763 NTB458763:NTC458763 OCX458763:OCY458763 OMT458763:OMU458763 OWP458763:OWQ458763 PGL458763:PGM458763 PQH458763:PQI458763 QAD458763:QAE458763 QJZ458763:QKA458763 QTV458763:QTW458763 RDR458763:RDS458763 RNN458763:RNO458763 RXJ458763:RXK458763 SHF458763:SHG458763 SRB458763:SRC458763 TAX458763:TAY458763 TKT458763:TKU458763 TUP458763:TUQ458763 UEL458763:UEM458763 UOH458763:UOI458763 UYD458763:UYE458763 VHZ458763:VIA458763 VRV458763:VRW458763 WBR458763:WBS458763 WLN458763:WLO458763 WVJ458763:WVK458763 B524299:C524299 IX524299:IY524299 ST524299:SU524299 ACP524299:ACQ524299 AML524299:AMM524299 AWH524299:AWI524299 BGD524299:BGE524299 BPZ524299:BQA524299 BZV524299:BZW524299 CJR524299:CJS524299 CTN524299:CTO524299 DDJ524299:DDK524299 DNF524299:DNG524299 DXB524299:DXC524299 EGX524299:EGY524299 EQT524299:EQU524299 FAP524299:FAQ524299 FKL524299:FKM524299 FUH524299:FUI524299 GED524299:GEE524299 GNZ524299:GOA524299 GXV524299:GXW524299 HHR524299:HHS524299 HRN524299:HRO524299 IBJ524299:IBK524299 ILF524299:ILG524299 IVB524299:IVC524299 JEX524299:JEY524299 JOT524299:JOU524299 JYP524299:JYQ524299 KIL524299:KIM524299 KSH524299:KSI524299 LCD524299:LCE524299 LLZ524299:LMA524299 LVV524299:LVW524299 MFR524299:MFS524299 MPN524299:MPO524299 MZJ524299:MZK524299 NJF524299:NJG524299 NTB524299:NTC524299 OCX524299:OCY524299 OMT524299:OMU524299 OWP524299:OWQ524299 PGL524299:PGM524299 PQH524299:PQI524299 QAD524299:QAE524299 QJZ524299:QKA524299 QTV524299:QTW524299 RDR524299:RDS524299 RNN524299:RNO524299 RXJ524299:RXK524299 SHF524299:SHG524299 SRB524299:SRC524299 TAX524299:TAY524299 TKT524299:TKU524299 TUP524299:TUQ524299 UEL524299:UEM524299 UOH524299:UOI524299 UYD524299:UYE524299 VHZ524299:VIA524299 VRV524299:VRW524299 WBR524299:WBS524299 WLN524299:WLO524299 WVJ524299:WVK524299 B589835:C589835 IX589835:IY589835 ST589835:SU589835 ACP589835:ACQ589835 AML589835:AMM589835 AWH589835:AWI589835 BGD589835:BGE589835 BPZ589835:BQA589835 BZV589835:BZW589835 CJR589835:CJS589835 CTN589835:CTO589835 DDJ589835:DDK589835 DNF589835:DNG589835 DXB589835:DXC589835 EGX589835:EGY589835 EQT589835:EQU589835 FAP589835:FAQ589835 FKL589835:FKM589835 FUH589835:FUI589835 GED589835:GEE589835 GNZ589835:GOA589835 GXV589835:GXW589835 HHR589835:HHS589835 HRN589835:HRO589835 IBJ589835:IBK589835 ILF589835:ILG589835 IVB589835:IVC589835 JEX589835:JEY589835 JOT589835:JOU589835 JYP589835:JYQ589835 KIL589835:KIM589835 KSH589835:KSI589835 LCD589835:LCE589835 LLZ589835:LMA589835 LVV589835:LVW589835 MFR589835:MFS589835 MPN589835:MPO589835 MZJ589835:MZK589835 NJF589835:NJG589835 NTB589835:NTC589835 OCX589835:OCY589835 OMT589835:OMU589835 OWP589835:OWQ589835 PGL589835:PGM589835 PQH589835:PQI589835 QAD589835:QAE589835 QJZ589835:QKA589835 QTV589835:QTW589835 RDR589835:RDS589835 RNN589835:RNO589835 RXJ589835:RXK589835 SHF589835:SHG589835 SRB589835:SRC589835 TAX589835:TAY589835 TKT589835:TKU589835 TUP589835:TUQ589835 UEL589835:UEM589835 UOH589835:UOI589835 UYD589835:UYE589835 VHZ589835:VIA589835 VRV589835:VRW589835 WBR589835:WBS589835 WLN589835:WLO589835 WVJ589835:WVK589835 B655371:C655371 IX655371:IY655371 ST655371:SU655371 ACP655371:ACQ655371 AML655371:AMM655371 AWH655371:AWI655371 BGD655371:BGE655371 BPZ655371:BQA655371 BZV655371:BZW655371 CJR655371:CJS655371 CTN655371:CTO655371 DDJ655371:DDK655371 DNF655371:DNG655371 DXB655371:DXC655371 EGX655371:EGY655371 EQT655371:EQU655371 FAP655371:FAQ655371 FKL655371:FKM655371 FUH655371:FUI655371 GED655371:GEE655371 GNZ655371:GOA655371 GXV655371:GXW655371 HHR655371:HHS655371 HRN655371:HRO655371 IBJ655371:IBK655371 ILF655371:ILG655371 IVB655371:IVC655371 JEX655371:JEY655371 JOT655371:JOU655371 JYP655371:JYQ655371 KIL655371:KIM655371 KSH655371:KSI655371 LCD655371:LCE655371 LLZ655371:LMA655371 LVV655371:LVW655371 MFR655371:MFS655371 MPN655371:MPO655371 MZJ655371:MZK655371 NJF655371:NJG655371 NTB655371:NTC655371 OCX655371:OCY655371 OMT655371:OMU655371 OWP655371:OWQ655371 PGL655371:PGM655371 PQH655371:PQI655371 QAD655371:QAE655371 QJZ655371:QKA655371 QTV655371:QTW655371 RDR655371:RDS655371 RNN655371:RNO655371 RXJ655371:RXK655371 SHF655371:SHG655371 SRB655371:SRC655371 TAX655371:TAY655371 TKT655371:TKU655371 TUP655371:TUQ655371 UEL655371:UEM655371 UOH655371:UOI655371 UYD655371:UYE655371 VHZ655371:VIA655371 VRV655371:VRW655371 WBR655371:WBS655371 WLN655371:WLO655371 WVJ655371:WVK655371 B720907:C720907 IX720907:IY720907 ST720907:SU720907 ACP720907:ACQ720907 AML720907:AMM720907 AWH720907:AWI720907 BGD720907:BGE720907 BPZ720907:BQA720907 BZV720907:BZW720907 CJR720907:CJS720907 CTN720907:CTO720907 DDJ720907:DDK720907 DNF720907:DNG720907 DXB720907:DXC720907 EGX720907:EGY720907 EQT720907:EQU720907 FAP720907:FAQ720907 FKL720907:FKM720907 FUH720907:FUI720907 GED720907:GEE720907 GNZ720907:GOA720907 GXV720907:GXW720907 HHR720907:HHS720907 HRN720907:HRO720907 IBJ720907:IBK720907 ILF720907:ILG720907 IVB720907:IVC720907 JEX720907:JEY720907 JOT720907:JOU720907 JYP720907:JYQ720907 KIL720907:KIM720907 KSH720907:KSI720907 LCD720907:LCE720907 LLZ720907:LMA720907 LVV720907:LVW720907 MFR720907:MFS720907 MPN720907:MPO720907 MZJ720907:MZK720907 NJF720907:NJG720907 NTB720907:NTC720907 OCX720907:OCY720907 OMT720907:OMU720907 OWP720907:OWQ720907 PGL720907:PGM720907 PQH720907:PQI720907 QAD720907:QAE720907 QJZ720907:QKA720907 QTV720907:QTW720907 RDR720907:RDS720907 RNN720907:RNO720907 RXJ720907:RXK720907 SHF720907:SHG720907 SRB720907:SRC720907 TAX720907:TAY720907 TKT720907:TKU720907 TUP720907:TUQ720907 UEL720907:UEM720907 UOH720907:UOI720907 UYD720907:UYE720907 VHZ720907:VIA720907 VRV720907:VRW720907 WBR720907:WBS720907 WLN720907:WLO720907 WVJ720907:WVK720907 B786443:C786443 IX786443:IY786443 ST786443:SU786443 ACP786443:ACQ786443 AML786443:AMM786443 AWH786443:AWI786443 BGD786443:BGE786443 BPZ786443:BQA786443 BZV786443:BZW786443 CJR786443:CJS786443 CTN786443:CTO786443 DDJ786443:DDK786443 DNF786443:DNG786443 DXB786443:DXC786443 EGX786443:EGY786443 EQT786443:EQU786443 FAP786443:FAQ786443 FKL786443:FKM786443 FUH786443:FUI786443 GED786443:GEE786443 GNZ786443:GOA786443 GXV786443:GXW786443 HHR786443:HHS786443 HRN786443:HRO786443 IBJ786443:IBK786443 ILF786443:ILG786443 IVB786443:IVC786443 JEX786443:JEY786443 JOT786443:JOU786443 JYP786443:JYQ786443 KIL786443:KIM786443 KSH786443:KSI786443 LCD786443:LCE786443 LLZ786443:LMA786443 LVV786443:LVW786443 MFR786443:MFS786443 MPN786443:MPO786443 MZJ786443:MZK786443 NJF786443:NJG786443 NTB786443:NTC786443 OCX786443:OCY786443 OMT786443:OMU786443 OWP786443:OWQ786443 PGL786443:PGM786443 PQH786443:PQI786443 QAD786443:QAE786443 QJZ786443:QKA786443 QTV786443:QTW786443 RDR786443:RDS786443 RNN786443:RNO786443 RXJ786443:RXK786443 SHF786443:SHG786443 SRB786443:SRC786443 TAX786443:TAY786443 TKT786443:TKU786443 TUP786443:TUQ786443 UEL786443:UEM786443 UOH786443:UOI786443 UYD786443:UYE786443 VHZ786443:VIA786443 VRV786443:VRW786443 WBR786443:WBS786443 WLN786443:WLO786443 WVJ786443:WVK786443 B851979:C851979 IX851979:IY851979 ST851979:SU851979 ACP851979:ACQ851979 AML851979:AMM851979 AWH851979:AWI851979 BGD851979:BGE851979 BPZ851979:BQA851979 BZV851979:BZW851979 CJR851979:CJS851979 CTN851979:CTO851979 DDJ851979:DDK851979 DNF851979:DNG851979 DXB851979:DXC851979 EGX851979:EGY851979 EQT851979:EQU851979 FAP851979:FAQ851979 FKL851979:FKM851979 FUH851979:FUI851979 GED851979:GEE851979 GNZ851979:GOA851979 GXV851979:GXW851979 HHR851979:HHS851979 HRN851979:HRO851979 IBJ851979:IBK851979 ILF851979:ILG851979 IVB851979:IVC851979 JEX851979:JEY851979 JOT851979:JOU851979 JYP851979:JYQ851979 KIL851979:KIM851979 KSH851979:KSI851979 LCD851979:LCE851979 LLZ851979:LMA851979 LVV851979:LVW851979 MFR851979:MFS851979 MPN851979:MPO851979 MZJ851979:MZK851979 NJF851979:NJG851979 NTB851979:NTC851979 OCX851979:OCY851979 OMT851979:OMU851979 OWP851979:OWQ851979 PGL851979:PGM851979 PQH851979:PQI851979 QAD851979:QAE851979 QJZ851979:QKA851979 QTV851979:QTW851979 RDR851979:RDS851979 RNN851979:RNO851979 RXJ851979:RXK851979 SHF851979:SHG851979 SRB851979:SRC851979 TAX851979:TAY851979 TKT851979:TKU851979 TUP851979:TUQ851979 UEL851979:UEM851979 UOH851979:UOI851979 UYD851979:UYE851979 VHZ851979:VIA851979 VRV851979:VRW851979 WBR851979:WBS851979 WLN851979:WLO851979 WVJ851979:WVK851979 B917515:C917515 IX917515:IY917515 ST917515:SU917515 ACP917515:ACQ917515 AML917515:AMM917515 AWH917515:AWI917515 BGD917515:BGE917515 BPZ917515:BQA917515 BZV917515:BZW917515 CJR917515:CJS917515 CTN917515:CTO917515 DDJ917515:DDK917515 DNF917515:DNG917515 DXB917515:DXC917515 EGX917515:EGY917515 EQT917515:EQU917515 FAP917515:FAQ917515 FKL917515:FKM917515 FUH917515:FUI917515 GED917515:GEE917515 GNZ917515:GOA917515 GXV917515:GXW917515 HHR917515:HHS917515 HRN917515:HRO917515 IBJ917515:IBK917515 ILF917515:ILG917515 IVB917515:IVC917515 JEX917515:JEY917515 JOT917515:JOU917515 JYP917515:JYQ917515 KIL917515:KIM917515 KSH917515:KSI917515 LCD917515:LCE917515 LLZ917515:LMA917515 LVV917515:LVW917515 MFR917515:MFS917515 MPN917515:MPO917515 MZJ917515:MZK917515 NJF917515:NJG917515 NTB917515:NTC917515 OCX917515:OCY917515 OMT917515:OMU917515 OWP917515:OWQ917515 PGL917515:PGM917515 PQH917515:PQI917515 QAD917515:QAE917515 QJZ917515:QKA917515 QTV917515:QTW917515 RDR917515:RDS917515 RNN917515:RNO917515 RXJ917515:RXK917515 SHF917515:SHG917515 SRB917515:SRC917515 TAX917515:TAY917515 TKT917515:TKU917515 TUP917515:TUQ917515 UEL917515:UEM917515 UOH917515:UOI917515 UYD917515:UYE917515 VHZ917515:VIA917515 VRV917515:VRW917515 WBR917515:WBS917515 WLN917515:WLO917515 WVJ917515:WVK917515 B983051:C983051 IX983051:IY983051 ST983051:SU983051 ACP983051:ACQ983051 AML983051:AMM983051 AWH983051:AWI983051 BGD983051:BGE983051 BPZ983051:BQA983051 BZV983051:BZW983051 CJR983051:CJS983051 CTN983051:CTO983051 DDJ983051:DDK983051 DNF983051:DNG983051 DXB983051:DXC983051 EGX983051:EGY983051 EQT983051:EQU983051 FAP983051:FAQ983051 FKL983051:FKM983051 FUH983051:FUI983051 GED983051:GEE983051 GNZ983051:GOA983051 GXV983051:GXW983051 HHR983051:HHS983051 HRN983051:HRO983051 IBJ983051:IBK983051 ILF983051:ILG983051 IVB983051:IVC983051 JEX983051:JEY983051 JOT983051:JOU983051 JYP983051:JYQ983051 KIL983051:KIM983051 KSH983051:KSI983051 LCD983051:LCE983051 LLZ983051:LMA983051 LVV983051:LVW983051 MFR983051:MFS983051 MPN983051:MPO983051 MZJ983051:MZK983051 NJF983051:NJG983051 NTB983051:NTC983051 OCX983051:OCY983051 OMT983051:OMU983051 OWP983051:OWQ983051 PGL983051:PGM983051 PQH983051:PQI983051 QAD983051:QAE983051 QJZ983051:QKA983051 QTV983051:QTW983051 RDR983051:RDS983051 RNN983051:RNO983051 RXJ983051:RXK983051 SHF983051:SHG983051 SRB983051:SRC983051 TAX983051:TAY983051 TKT983051:TKU983051 TUP983051:TUQ983051 UEL983051:UEM983051 UOH983051:UOI983051 UYD983051:UYE983051 VHZ983051:VIA983051 VRV983051:VRW983051 WBR983051:WBS983051 WLN983051:WLO983051 WVJ983051:WVK983051">
      <formula1>$R$25:$R$28</formula1>
    </dataValidation>
    <dataValidation type="list" allowBlank="1" showInputMessage="1" showErrorMessage="1" sqref="B13:F13 IX13:JB13 ST13:SX13 ACP13:ACT13 AML13:AMP13 AWH13:AWL13 BGD13:BGH13 BPZ13:BQD13 BZV13:BZZ13 CJR13:CJV13 CTN13:CTR13 DDJ13:DDN13 DNF13:DNJ13 DXB13:DXF13 EGX13:EHB13 EQT13:EQX13 FAP13:FAT13 FKL13:FKP13 FUH13:FUL13 GED13:GEH13 GNZ13:GOD13 GXV13:GXZ13 HHR13:HHV13 HRN13:HRR13 IBJ13:IBN13 ILF13:ILJ13 IVB13:IVF13 JEX13:JFB13 JOT13:JOX13 JYP13:JYT13 KIL13:KIP13 KSH13:KSL13 LCD13:LCH13 LLZ13:LMD13 LVV13:LVZ13 MFR13:MFV13 MPN13:MPR13 MZJ13:MZN13 NJF13:NJJ13 NTB13:NTF13 OCX13:ODB13 OMT13:OMX13 OWP13:OWT13 PGL13:PGP13 PQH13:PQL13 QAD13:QAH13 QJZ13:QKD13 QTV13:QTZ13 RDR13:RDV13 RNN13:RNR13 RXJ13:RXN13 SHF13:SHJ13 SRB13:SRF13 TAX13:TBB13 TKT13:TKX13 TUP13:TUT13 UEL13:UEP13 UOH13:UOL13 UYD13:UYH13 VHZ13:VID13 VRV13:VRZ13 WBR13:WBV13 WLN13:WLR13 WVJ13:WVN13 B65549:F65549 IX65549:JB65549 ST65549:SX65549 ACP65549:ACT65549 AML65549:AMP65549 AWH65549:AWL65549 BGD65549:BGH65549 BPZ65549:BQD65549 BZV65549:BZZ65549 CJR65549:CJV65549 CTN65549:CTR65549 DDJ65549:DDN65549 DNF65549:DNJ65549 DXB65549:DXF65549 EGX65549:EHB65549 EQT65549:EQX65549 FAP65549:FAT65549 FKL65549:FKP65549 FUH65549:FUL65549 GED65549:GEH65549 GNZ65549:GOD65549 GXV65549:GXZ65549 HHR65549:HHV65549 HRN65549:HRR65549 IBJ65549:IBN65549 ILF65549:ILJ65549 IVB65549:IVF65549 JEX65549:JFB65549 JOT65549:JOX65549 JYP65549:JYT65549 KIL65549:KIP65549 KSH65549:KSL65549 LCD65549:LCH65549 LLZ65549:LMD65549 LVV65549:LVZ65549 MFR65549:MFV65549 MPN65549:MPR65549 MZJ65549:MZN65549 NJF65549:NJJ65549 NTB65549:NTF65549 OCX65549:ODB65549 OMT65549:OMX65549 OWP65549:OWT65549 PGL65549:PGP65549 PQH65549:PQL65549 QAD65549:QAH65549 QJZ65549:QKD65549 QTV65549:QTZ65549 RDR65549:RDV65549 RNN65549:RNR65549 RXJ65549:RXN65549 SHF65549:SHJ65549 SRB65549:SRF65549 TAX65549:TBB65549 TKT65549:TKX65549 TUP65549:TUT65549 UEL65549:UEP65549 UOH65549:UOL65549 UYD65549:UYH65549 VHZ65549:VID65549 VRV65549:VRZ65549 WBR65549:WBV65549 WLN65549:WLR65549 WVJ65549:WVN65549 B131085:F131085 IX131085:JB131085 ST131085:SX131085 ACP131085:ACT131085 AML131085:AMP131085 AWH131085:AWL131085 BGD131085:BGH131085 BPZ131085:BQD131085 BZV131085:BZZ131085 CJR131085:CJV131085 CTN131085:CTR131085 DDJ131085:DDN131085 DNF131085:DNJ131085 DXB131085:DXF131085 EGX131085:EHB131085 EQT131085:EQX131085 FAP131085:FAT131085 FKL131085:FKP131085 FUH131085:FUL131085 GED131085:GEH131085 GNZ131085:GOD131085 GXV131085:GXZ131085 HHR131085:HHV131085 HRN131085:HRR131085 IBJ131085:IBN131085 ILF131085:ILJ131085 IVB131085:IVF131085 JEX131085:JFB131085 JOT131085:JOX131085 JYP131085:JYT131085 KIL131085:KIP131085 KSH131085:KSL131085 LCD131085:LCH131085 LLZ131085:LMD131085 LVV131085:LVZ131085 MFR131085:MFV131085 MPN131085:MPR131085 MZJ131085:MZN131085 NJF131085:NJJ131085 NTB131085:NTF131085 OCX131085:ODB131085 OMT131085:OMX131085 OWP131085:OWT131085 PGL131085:PGP131085 PQH131085:PQL131085 QAD131085:QAH131085 QJZ131085:QKD131085 QTV131085:QTZ131085 RDR131085:RDV131085 RNN131085:RNR131085 RXJ131085:RXN131085 SHF131085:SHJ131085 SRB131085:SRF131085 TAX131085:TBB131085 TKT131085:TKX131085 TUP131085:TUT131085 UEL131085:UEP131085 UOH131085:UOL131085 UYD131085:UYH131085 VHZ131085:VID131085 VRV131085:VRZ131085 WBR131085:WBV131085 WLN131085:WLR131085 WVJ131085:WVN131085 B196621:F196621 IX196621:JB196621 ST196621:SX196621 ACP196621:ACT196621 AML196621:AMP196621 AWH196621:AWL196621 BGD196621:BGH196621 BPZ196621:BQD196621 BZV196621:BZZ196621 CJR196621:CJV196621 CTN196621:CTR196621 DDJ196621:DDN196621 DNF196621:DNJ196621 DXB196621:DXF196621 EGX196621:EHB196621 EQT196621:EQX196621 FAP196621:FAT196621 FKL196621:FKP196621 FUH196621:FUL196621 GED196621:GEH196621 GNZ196621:GOD196621 GXV196621:GXZ196621 HHR196621:HHV196621 HRN196621:HRR196621 IBJ196621:IBN196621 ILF196621:ILJ196621 IVB196621:IVF196621 JEX196621:JFB196621 JOT196621:JOX196621 JYP196621:JYT196621 KIL196621:KIP196621 KSH196621:KSL196621 LCD196621:LCH196621 LLZ196621:LMD196621 LVV196621:LVZ196621 MFR196621:MFV196621 MPN196621:MPR196621 MZJ196621:MZN196621 NJF196621:NJJ196621 NTB196621:NTF196621 OCX196621:ODB196621 OMT196621:OMX196621 OWP196621:OWT196621 PGL196621:PGP196621 PQH196621:PQL196621 QAD196621:QAH196621 QJZ196621:QKD196621 QTV196621:QTZ196621 RDR196621:RDV196621 RNN196621:RNR196621 RXJ196621:RXN196621 SHF196621:SHJ196621 SRB196621:SRF196621 TAX196621:TBB196621 TKT196621:TKX196621 TUP196621:TUT196621 UEL196621:UEP196621 UOH196621:UOL196621 UYD196621:UYH196621 VHZ196621:VID196621 VRV196621:VRZ196621 WBR196621:WBV196621 WLN196621:WLR196621 WVJ196621:WVN196621 B262157:F262157 IX262157:JB262157 ST262157:SX262157 ACP262157:ACT262157 AML262157:AMP262157 AWH262157:AWL262157 BGD262157:BGH262157 BPZ262157:BQD262157 BZV262157:BZZ262157 CJR262157:CJV262157 CTN262157:CTR262157 DDJ262157:DDN262157 DNF262157:DNJ262157 DXB262157:DXF262157 EGX262157:EHB262157 EQT262157:EQX262157 FAP262157:FAT262157 FKL262157:FKP262157 FUH262157:FUL262157 GED262157:GEH262157 GNZ262157:GOD262157 GXV262157:GXZ262157 HHR262157:HHV262157 HRN262157:HRR262157 IBJ262157:IBN262157 ILF262157:ILJ262157 IVB262157:IVF262157 JEX262157:JFB262157 JOT262157:JOX262157 JYP262157:JYT262157 KIL262157:KIP262157 KSH262157:KSL262157 LCD262157:LCH262157 LLZ262157:LMD262157 LVV262157:LVZ262157 MFR262157:MFV262157 MPN262157:MPR262157 MZJ262157:MZN262157 NJF262157:NJJ262157 NTB262157:NTF262157 OCX262157:ODB262157 OMT262157:OMX262157 OWP262157:OWT262157 PGL262157:PGP262157 PQH262157:PQL262157 QAD262157:QAH262157 QJZ262157:QKD262157 QTV262157:QTZ262157 RDR262157:RDV262157 RNN262157:RNR262157 RXJ262157:RXN262157 SHF262157:SHJ262157 SRB262157:SRF262157 TAX262157:TBB262157 TKT262157:TKX262157 TUP262157:TUT262157 UEL262157:UEP262157 UOH262157:UOL262157 UYD262157:UYH262157 VHZ262157:VID262157 VRV262157:VRZ262157 WBR262157:WBV262157 WLN262157:WLR262157 WVJ262157:WVN262157 B327693:F327693 IX327693:JB327693 ST327693:SX327693 ACP327693:ACT327693 AML327693:AMP327693 AWH327693:AWL327693 BGD327693:BGH327693 BPZ327693:BQD327693 BZV327693:BZZ327693 CJR327693:CJV327693 CTN327693:CTR327693 DDJ327693:DDN327693 DNF327693:DNJ327693 DXB327693:DXF327693 EGX327693:EHB327693 EQT327693:EQX327693 FAP327693:FAT327693 FKL327693:FKP327693 FUH327693:FUL327693 GED327693:GEH327693 GNZ327693:GOD327693 GXV327693:GXZ327693 HHR327693:HHV327693 HRN327693:HRR327693 IBJ327693:IBN327693 ILF327693:ILJ327693 IVB327693:IVF327693 JEX327693:JFB327693 JOT327693:JOX327693 JYP327693:JYT327693 KIL327693:KIP327693 KSH327693:KSL327693 LCD327693:LCH327693 LLZ327693:LMD327693 LVV327693:LVZ327693 MFR327693:MFV327693 MPN327693:MPR327693 MZJ327693:MZN327693 NJF327693:NJJ327693 NTB327693:NTF327693 OCX327693:ODB327693 OMT327693:OMX327693 OWP327693:OWT327693 PGL327693:PGP327693 PQH327693:PQL327693 QAD327693:QAH327693 QJZ327693:QKD327693 QTV327693:QTZ327693 RDR327693:RDV327693 RNN327693:RNR327693 RXJ327693:RXN327693 SHF327693:SHJ327693 SRB327693:SRF327693 TAX327693:TBB327693 TKT327693:TKX327693 TUP327693:TUT327693 UEL327693:UEP327693 UOH327693:UOL327693 UYD327693:UYH327693 VHZ327693:VID327693 VRV327693:VRZ327693 WBR327693:WBV327693 WLN327693:WLR327693 WVJ327693:WVN327693 B393229:F393229 IX393229:JB393229 ST393229:SX393229 ACP393229:ACT393229 AML393229:AMP393229 AWH393229:AWL393229 BGD393229:BGH393229 BPZ393229:BQD393229 BZV393229:BZZ393229 CJR393229:CJV393229 CTN393229:CTR393229 DDJ393229:DDN393229 DNF393229:DNJ393229 DXB393229:DXF393229 EGX393229:EHB393229 EQT393229:EQX393229 FAP393229:FAT393229 FKL393229:FKP393229 FUH393229:FUL393229 GED393229:GEH393229 GNZ393229:GOD393229 GXV393229:GXZ393229 HHR393229:HHV393229 HRN393229:HRR393229 IBJ393229:IBN393229 ILF393229:ILJ393229 IVB393229:IVF393229 JEX393229:JFB393229 JOT393229:JOX393229 JYP393229:JYT393229 KIL393229:KIP393229 KSH393229:KSL393229 LCD393229:LCH393229 LLZ393229:LMD393229 LVV393229:LVZ393229 MFR393229:MFV393229 MPN393229:MPR393229 MZJ393229:MZN393229 NJF393229:NJJ393229 NTB393229:NTF393229 OCX393229:ODB393229 OMT393229:OMX393229 OWP393229:OWT393229 PGL393229:PGP393229 PQH393229:PQL393229 QAD393229:QAH393229 QJZ393229:QKD393229 QTV393229:QTZ393229 RDR393229:RDV393229 RNN393229:RNR393229 RXJ393229:RXN393229 SHF393229:SHJ393229 SRB393229:SRF393229 TAX393229:TBB393229 TKT393229:TKX393229 TUP393229:TUT393229 UEL393229:UEP393229 UOH393229:UOL393229 UYD393229:UYH393229 VHZ393229:VID393229 VRV393229:VRZ393229 WBR393229:WBV393229 WLN393229:WLR393229 WVJ393229:WVN393229 B458765:F458765 IX458765:JB458765 ST458765:SX458765 ACP458765:ACT458765 AML458765:AMP458765 AWH458765:AWL458765 BGD458765:BGH458765 BPZ458765:BQD458765 BZV458765:BZZ458765 CJR458765:CJV458765 CTN458765:CTR458765 DDJ458765:DDN458765 DNF458765:DNJ458765 DXB458765:DXF458765 EGX458765:EHB458765 EQT458765:EQX458765 FAP458765:FAT458765 FKL458765:FKP458765 FUH458765:FUL458765 GED458765:GEH458765 GNZ458765:GOD458765 GXV458765:GXZ458765 HHR458765:HHV458765 HRN458765:HRR458765 IBJ458765:IBN458765 ILF458765:ILJ458765 IVB458765:IVF458765 JEX458765:JFB458765 JOT458765:JOX458765 JYP458765:JYT458765 KIL458765:KIP458765 KSH458765:KSL458765 LCD458765:LCH458765 LLZ458765:LMD458765 LVV458765:LVZ458765 MFR458765:MFV458765 MPN458765:MPR458765 MZJ458765:MZN458765 NJF458765:NJJ458765 NTB458765:NTF458765 OCX458765:ODB458765 OMT458765:OMX458765 OWP458765:OWT458765 PGL458765:PGP458765 PQH458765:PQL458765 QAD458765:QAH458765 QJZ458765:QKD458765 QTV458765:QTZ458765 RDR458765:RDV458765 RNN458765:RNR458765 RXJ458765:RXN458765 SHF458765:SHJ458765 SRB458765:SRF458765 TAX458765:TBB458765 TKT458765:TKX458765 TUP458765:TUT458765 UEL458765:UEP458765 UOH458765:UOL458765 UYD458765:UYH458765 VHZ458765:VID458765 VRV458765:VRZ458765 WBR458765:WBV458765 WLN458765:WLR458765 WVJ458765:WVN458765 B524301:F524301 IX524301:JB524301 ST524301:SX524301 ACP524301:ACT524301 AML524301:AMP524301 AWH524301:AWL524301 BGD524301:BGH524301 BPZ524301:BQD524301 BZV524301:BZZ524301 CJR524301:CJV524301 CTN524301:CTR524301 DDJ524301:DDN524301 DNF524301:DNJ524301 DXB524301:DXF524301 EGX524301:EHB524301 EQT524301:EQX524301 FAP524301:FAT524301 FKL524301:FKP524301 FUH524301:FUL524301 GED524301:GEH524301 GNZ524301:GOD524301 GXV524301:GXZ524301 HHR524301:HHV524301 HRN524301:HRR524301 IBJ524301:IBN524301 ILF524301:ILJ524301 IVB524301:IVF524301 JEX524301:JFB524301 JOT524301:JOX524301 JYP524301:JYT524301 KIL524301:KIP524301 KSH524301:KSL524301 LCD524301:LCH524301 LLZ524301:LMD524301 LVV524301:LVZ524301 MFR524301:MFV524301 MPN524301:MPR524301 MZJ524301:MZN524301 NJF524301:NJJ524301 NTB524301:NTF524301 OCX524301:ODB524301 OMT524301:OMX524301 OWP524301:OWT524301 PGL524301:PGP524301 PQH524301:PQL524301 QAD524301:QAH524301 QJZ524301:QKD524301 QTV524301:QTZ524301 RDR524301:RDV524301 RNN524301:RNR524301 RXJ524301:RXN524301 SHF524301:SHJ524301 SRB524301:SRF524301 TAX524301:TBB524301 TKT524301:TKX524301 TUP524301:TUT524301 UEL524301:UEP524301 UOH524301:UOL524301 UYD524301:UYH524301 VHZ524301:VID524301 VRV524301:VRZ524301 WBR524301:WBV524301 WLN524301:WLR524301 WVJ524301:WVN524301 B589837:F589837 IX589837:JB589837 ST589837:SX589837 ACP589837:ACT589837 AML589837:AMP589837 AWH589837:AWL589837 BGD589837:BGH589837 BPZ589837:BQD589837 BZV589837:BZZ589837 CJR589837:CJV589837 CTN589837:CTR589837 DDJ589837:DDN589837 DNF589837:DNJ589837 DXB589837:DXF589837 EGX589837:EHB589837 EQT589837:EQX589837 FAP589837:FAT589837 FKL589837:FKP589837 FUH589837:FUL589837 GED589837:GEH589837 GNZ589837:GOD589837 GXV589837:GXZ589837 HHR589837:HHV589837 HRN589837:HRR589837 IBJ589837:IBN589837 ILF589837:ILJ589837 IVB589837:IVF589837 JEX589837:JFB589837 JOT589837:JOX589837 JYP589837:JYT589837 KIL589837:KIP589837 KSH589837:KSL589837 LCD589837:LCH589837 LLZ589837:LMD589837 LVV589837:LVZ589837 MFR589837:MFV589837 MPN589837:MPR589837 MZJ589837:MZN589837 NJF589837:NJJ589837 NTB589837:NTF589837 OCX589837:ODB589837 OMT589837:OMX589837 OWP589837:OWT589837 PGL589837:PGP589837 PQH589837:PQL589837 QAD589837:QAH589837 QJZ589837:QKD589837 QTV589837:QTZ589837 RDR589837:RDV589837 RNN589837:RNR589837 RXJ589837:RXN589837 SHF589837:SHJ589837 SRB589837:SRF589837 TAX589837:TBB589837 TKT589837:TKX589837 TUP589837:TUT589837 UEL589837:UEP589837 UOH589837:UOL589837 UYD589837:UYH589837 VHZ589837:VID589837 VRV589837:VRZ589837 WBR589837:WBV589837 WLN589837:WLR589837 WVJ589837:WVN589837 B655373:F655373 IX655373:JB655373 ST655373:SX655373 ACP655373:ACT655373 AML655373:AMP655373 AWH655373:AWL655373 BGD655373:BGH655373 BPZ655373:BQD655373 BZV655373:BZZ655373 CJR655373:CJV655373 CTN655373:CTR655373 DDJ655373:DDN655373 DNF655373:DNJ655373 DXB655373:DXF655373 EGX655373:EHB655373 EQT655373:EQX655373 FAP655373:FAT655373 FKL655373:FKP655373 FUH655373:FUL655373 GED655373:GEH655373 GNZ655373:GOD655373 GXV655373:GXZ655373 HHR655373:HHV655373 HRN655373:HRR655373 IBJ655373:IBN655373 ILF655373:ILJ655373 IVB655373:IVF655373 JEX655373:JFB655373 JOT655373:JOX655373 JYP655373:JYT655373 KIL655373:KIP655373 KSH655373:KSL655373 LCD655373:LCH655373 LLZ655373:LMD655373 LVV655373:LVZ655373 MFR655373:MFV655373 MPN655373:MPR655373 MZJ655373:MZN655373 NJF655373:NJJ655373 NTB655373:NTF655373 OCX655373:ODB655373 OMT655373:OMX655373 OWP655373:OWT655373 PGL655373:PGP655373 PQH655373:PQL655373 QAD655373:QAH655373 QJZ655373:QKD655373 QTV655373:QTZ655373 RDR655373:RDV655373 RNN655373:RNR655373 RXJ655373:RXN655373 SHF655373:SHJ655373 SRB655373:SRF655373 TAX655373:TBB655373 TKT655373:TKX655373 TUP655373:TUT655373 UEL655373:UEP655373 UOH655373:UOL655373 UYD655373:UYH655373 VHZ655373:VID655373 VRV655373:VRZ655373 WBR655373:WBV655373 WLN655373:WLR655373 WVJ655373:WVN655373 B720909:F720909 IX720909:JB720909 ST720909:SX720909 ACP720909:ACT720909 AML720909:AMP720909 AWH720909:AWL720909 BGD720909:BGH720909 BPZ720909:BQD720909 BZV720909:BZZ720909 CJR720909:CJV720909 CTN720909:CTR720909 DDJ720909:DDN720909 DNF720909:DNJ720909 DXB720909:DXF720909 EGX720909:EHB720909 EQT720909:EQX720909 FAP720909:FAT720909 FKL720909:FKP720909 FUH720909:FUL720909 GED720909:GEH720909 GNZ720909:GOD720909 GXV720909:GXZ720909 HHR720909:HHV720909 HRN720909:HRR720909 IBJ720909:IBN720909 ILF720909:ILJ720909 IVB720909:IVF720909 JEX720909:JFB720909 JOT720909:JOX720909 JYP720909:JYT720909 KIL720909:KIP720909 KSH720909:KSL720909 LCD720909:LCH720909 LLZ720909:LMD720909 LVV720909:LVZ720909 MFR720909:MFV720909 MPN720909:MPR720909 MZJ720909:MZN720909 NJF720909:NJJ720909 NTB720909:NTF720909 OCX720909:ODB720909 OMT720909:OMX720909 OWP720909:OWT720909 PGL720909:PGP720909 PQH720909:PQL720909 QAD720909:QAH720909 QJZ720909:QKD720909 QTV720909:QTZ720909 RDR720909:RDV720909 RNN720909:RNR720909 RXJ720909:RXN720909 SHF720909:SHJ720909 SRB720909:SRF720909 TAX720909:TBB720909 TKT720909:TKX720909 TUP720909:TUT720909 UEL720909:UEP720909 UOH720909:UOL720909 UYD720909:UYH720909 VHZ720909:VID720909 VRV720909:VRZ720909 WBR720909:WBV720909 WLN720909:WLR720909 WVJ720909:WVN720909 B786445:F786445 IX786445:JB786445 ST786445:SX786445 ACP786445:ACT786445 AML786445:AMP786445 AWH786445:AWL786445 BGD786445:BGH786445 BPZ786445:BQD786445 BZV786445:BZZ786445 CJR786445:CJV786445 CTN786445:CTR786445 DDJ786445:DDN786445 DNF786445:DNJ786445 DXB786445:DXF786445 EGX786445:EHB786445 EQT786445:EQX786445 FAP786445:FAT786445 FKL786445:FKP786445 FUH786445:FUL786445 GED786445:GEH786445 GNZ786445:GOD786445 GXV786445:GXZ786445 HHR786445:HHV786445 HRN786445:HRR786445 IBJ786445:IBN786445 ILF786445:ILJ786445 IVB786445:IVF786445 JEX786445:JFB786445 JOT786445:JOX786445 JYP786445:JYT786445 KIL786445:KIP786445 KSH786445:KSL786445 LCD786445:LCH786445 LLZ786445:LMD786445 LVV786445:LVZ786445 MFR786445:MFV786445 MPN786445:MPR786445 MZJ786445:MZN786445 NJF786445:NJJ786445 NTB786445:NTF786445 OCX786445:ODB786445 OMT786445:OMX786445 OWP786445:OWT786445 PGL786445:PGP786445 PQH786445:PQL786445 QAD786445:QAH786445 QJZ786445:QKD786445 QTV786445:QTZ786445 RDR786445:RDV786445 RNN786445:RNR786445 RXJ786445:RXN786445 SHF786445:SHJ786445 SRB786445:SRF786445 TAX786445:TBB786445 TKT786445:TKX786445 TUP786445:TUT786445 UEL786445:UEP786445 UOH786445:UOL786445 UYD786445:UYH786445 VHZ786445:VID786445 VRV786445:VRZ786445 WBR786445:WBV786445 WLN786445:WLR786445 WVJ786445:WVN786445 B851981:F851981 IX851981:JB851981 ST851981:SX851981 ACP851981:ACT851981 AML851981:AMP851981 AWH851981:AWL851981 BGD851981:BGH851981 BPZ851981:BQD851981 BZV851981:BZZ851981 CJR851981:CJV851981 CTN851981:CTR851981 DDJ851981:DDN851981 DNF851981:DNJ851981 DXB851981:DXF851981 EGX851981:EHB851981 EQT851981:EQX851981 FAP851981:FAT851981 FKL851981:FKP851981 FUH851981:FUL851981 GED851981:GEH851981 GNZ851981:GOD851981 GXV851981:GXZ851981 HHR851981:HHV851981 HRN851981:HRR851981 IBJ851981:IBN851981 ILF851981:ILJ851981 IVB851981:IVF851981 JEX851981:JFB851981 JOT851981:JOX851981 JYP851981:JYT851981 KIL851981:KIP851981 KSH851981:KSL851981 LCD851981:LCH851981 LLZ851981:LMD851981 LVV851981:LVZ851981 MFR851981:MFV851981 MPN851981:MPR851981 MZJ851981:MZN851981 NJF851981:NJJ851981 NTB851981:NTF851981 OCX851981:ODB851981 OMT851981:OMX851981 OWP851981:OWT851981 PGL851981:PGP851981 PQH851981:PQL851981 QAD851981:QAH851981 QJZ851981:QKD851981 QTV851981:QTZ851981 RDR851981:RDV851981 RNN851981:RNR851981 RXJ851981:RXN851981 SHF851981:SHJ851981 SRB851981:SRF851981 TAX851981:TBB851981 TKT851981:TKX851981 TUP851981:TUT851981 UEL851981:UEP851981 UOH851981:UOL851981 UYD851981:UYH851981 VHZ851981:VID851981 VRV851981:VRZ851981 WBR851981:WBV851981 WLN851981:WLR851981 WVJ851981:WVN851981 B917517:F917517 IX917517:JB917517 ST917517:SX917517 ACP917517:ACT917517 AML917517:AMP917517 AWH917517:AWL917517 BGD917517:BGH917517 BPZ917517:BQD917517 BZV917517:BZZ917517 CJR917517:CJV917517 CTN917517:CTR917517 DDJ917517:DDN917517 DNF917517:DNJ917517 DXB917517:DXF917517 EGX917517:EHB917517 EQT917517:EQX917517 FAP917517:FAT917517 FKL917517:FKP917517 FUH917517:FUL917517 GED917517:GEH917517 GNZ917517:GOD917517 GXV917517:GXZ917517 HHR917517:HHV917517 HRN917517:HRR917517 IBJ917517:IBN917517 ILF917517:ILJ917517 IVB917517:IVF917517 JEX917517:JFB917517 JOT917517:JOX917517 JYP917517:JYT917517 KIL917517:KIP917517 KSH917517:KSL917517 LCD917517:LCH917517 LLZ917517:LMD917517 LVV917517:LVZ917517 MFR917517:MFV917517 MPN917517:MPR917517 MZJ917517:MZN917517 NJF917517:NJJ917517 NTB917517:NTF917517 OCX917517:ODB917517 OMT917517:OMX917517 OWP917517:OWT917517 PGL917517:PGP917517 PQH917517:PQL917517 QAD917517:QAH917517 QJZ917517:QKD917517 QTV917517:QTZ917517 RDR917517:RDV917517 RNN917517:RNR917517 RXJ917517:RXN917517 SHF917517:SHJ917517 SRB917517:SRF917517 TAX917517:TBB917517 TKT917517:TKX917517 TUP917517:TUT917517 UEL917517:UEP917517 UOH917517:UOL917517 UYD917517:UYH917517 VHZ917517:VID917517 VRV917517:VRZ917517 WBR917517:WBV917517 WLN917517:WLR917517 WVJ917517:WVN917517 B983053:F983053 IX983053:JB983053 ST983053:SX983053 ACP983053:ACT983053 AML983053:AMP983053 AWH983053:AWL983053 BGD983053:BGH983053 BPZ983053:BQD983053 BZV983053:BZZ983053 CJR983053:CJV983053 CTN983053:CTR983053 DDJ983053:DDN983053 DNF983053:DNJ983053 DXB983053:DXF983053 EGX983053:EHB983053 EQT983053:EQX983053 FAP983053:FAT983053 FKL983053:FKP983053 FUH983053:FUL983053 GED983053:GEH983053 GNZ983053:GOD983053 GXV983053:GXZ983053 HHR983053:HHV983053 HRN983053:HRR983053 IBJ983053:IBN983053 ILF983053:ILJ983053 IVB983053:IVF983053 JEX983053:JFB983053 JOT983053:JOX983053 JYP983053:JYT983053 KIL983053:KIP983053 KSH983053:KSL983053 LCD983053:LCH983053 LLZ983053:LMD983053 LVV983053:LVZ983053 MFR983053:MFV983053 MPN983053:MPR983053 MZJ983053:MZN983053 NJF983053:NJJ983053 NTB983053:NTF983053 OCX983053:ODB983053 OMT983053:OMX983053 OWP983053:OWT983053 PGL983053:PGP983053 PQH983053:PQL983053 QAD983053:QAH983053 QJZ983053:QKD983053 QTV983053:QTZ983053 RDR983053:RDV983053 RNN983053:RNR983053 RXJ983053:RXN983053 SHF983053:SHJ983053 SRB983053:SRF983053 TAX983053:TBB983053 TKT983053:TKX983053 TUP983053:TUT983053 UEL983053:UEP983053 UOH983053:UOL983053 UYD983053:UYH983053 VHZ983053:VID983053 VRV983053:VRZ983053 WBR983053:WBV983053 WLN983053:WLR983053 WVJ983053:WVN983053">
      <formula1>$O$12:$O$18</formula1>
    </dataValidation>
    <dataValidation type="list" allowBlank="1" showInputMessage="1" showErrorMessage="1" sqref="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formula1>$M$18:$M$20</formula1>
    </dataValidation>
  </dataValidations>
  <hyperlinks>
    <hyperlink ref="B3" r:id="rId5"/>
  </hyperlinks>
  <pageMargins left="0.19685039370078741" right="0.19685039370078741" top="0.19685039370078741" bottom="0.19685039370078741" header="0" footer="0"/>
  <pageSetup paperSize="9" orientation="portrait" horizont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04"/>
  <sheetViews>
    <sheetView zoomScale="90" zoomScaleNormal="90" workbookViewId="0">
      <selection activeCell="L22" sqref="L22"/>
    </sheetView>
  </sheetViews>
  <sheetFormatPr baseColWidth="10" defaultColWidth="9.109375" defaultRowHeight="13.2" x14ac:dyDescent="0.25"/>
  <cols>
    <col min="1" max="2" width="3" style="2" customWidth="1"/>
    <col min="3" max="3" width="3.5546875" style="2" customWidth="1"/>
    <col min="4" max="4" width="8.6640625" style="2" customWidth="1"/>
    <col min="5" max="16" width="3.44140625" style="2" customWidth="1"/>
    <col min="17" max="17" width="8.6640625" style="2" customWidth="1"/>
    <col min="18" max="23" width="3.44140625" style="2" customWidth="1"/>
    <col min="24" max="24" width="8.6640625" style="2" customWidth="1"/>
    <col min="25" max="42" width="3.44140625" style="2" customWidth="1"/>
    <col min="43" max="43" width="8.6640625" style="2" customWidth="1"/>
    <col min="44" max="49" width="3.44140625" style="2" customWidth="1"/>
    <col min="50" max="50" width="13.33203125" style="2" bestFit="1" customWidth="1"/>
    <col min="51" max="51" width="3" style="2" customWidth="1"/>
    <col min="52" max="52" width="2.6640625" style="2" customWidth="1"/>
    <col min="53" max="53" width="18.6640625" style="2" bestFit="1" customWidth="1"/>
    <col min="54" max="54" width="9.6640625" style="2" bestFit="1" customWidth="1"/>
    <col min="55" max="16384" width="9.109375" style="2"/>
  </cols>
  <sheetData>
    <row r="1" spans="1:52" ht="17.399999999999999" x14ac:dyDescent="0.3">
      <c r="A1" s="199"/>
      <c r="B1" s="1" t="s">
        <v>52</v>
      </c>
      <c r="AE1" s="3"/>
      <c r="AK1" s="3"/>
      <c r="AW1" s="207" t="s">
        <v>29</v>
      </c>
      <c r="AX1" s="433">
        <f ca="1">TODAY()</f>
        <v>42345</v>
      </c>
      <c r="AY1" s="434"/>
      <c r="AZ1" s="89"/>
    </row>
    <row r="2" spans="1:52" ht="12.75" customHeight="1" x14ac:dyDescent="0.25">
      <c r="B2" s="4" t="s">
        <v>53</v>
      </c>
      <c r="D2" s="5"/>
      <c r="E2" s="5"/>
      <c r="F2" s="5"/>
      <c r="G2" s="5"/>
      <c r="H2" s="5"/>
      <c r="I2" s="5"/>
      <c r="J2" s="5"/>
      <c r="K2" s="5"/>
      <c r="L2" s="5"/>
      <c r="M2" s="5"/>
      <c r="N2" s="5"/>
      <c r="O2" s="5"/>
      <c r="P2" s="5"/>
      <c r="AG2" s="5"/>
      <c r="AM2" s="5"/>
      <c r="AS2" s="5"/>
      <c r="AT2" s="5"/>
      <c r="AV2" s="5"/>
    </row>
    <row r="3" spans="1:52" ht="12.75" customHeight="1" x14ac:dyDescent="0.25">
      <c r="B3" s="4"/>
      <c r="D3" s="5"/>
      <c r="E3" s="5"/>
      <c r="F3" s="5"/>
      <c r="G3" s="5"/>
      <c r="H3" s="5"/>
      <c r="I3" s="5"/>
      <c r="J3" s="5"/>
      <c r="K3" s="5"/>
      <c r="L3" s="5"/>
      <c r="M3" s="5"/>
      <c r="N3" s="5"/>
      <c r="O3" s="5"/>
      <c r="P3" s="5"/>
      <c r="AG3" s="5"/>
      <c r="AM3" s="5"/>
      <c r="AS3" s="5"/>
      <c r="AT3" s="5"/>
      <c r="AV3" s="5"/>
    </row>
    <row r="4" spans="1:52" ht="12.75" customHeight="1" x14ac:dyDescent="0.25">
      <c r="B4" s="4"/>
      <c r="D4" s="5"/>
      <c r="E4" s="5"/>
      <c r="F4" s="5"/>
      <c r="G4" s="5"/>
      <c r="H4" s="5"/>
      <c r="I4" s="5"/>
      <c r="J4" s="5"/>
      <c r="K4" s="5"/>
      <c r="L4" s="5"/>
      <c r="M4" s="5"/>
      <c r="N4" s="5"/>
      <c r="O4" s="5"/>
      <c r="P4" s="5"/>
      <c r="AG4" s="5"/>
      <c r="AM4" s="5"/>
      <c r="AS4" s="5"/>
      <c r="AT4" s="5"/>
      <c r="AV4" s="5"/>
    </row>
    <row r="5" spans="1:52" ht="12.75" customHeight="1" thickBot="1" x14ac:dyDescent="0.3">
      <c r="B5" s="4"/>
      <c r="D5" s="5"/>
      <c r="E5" s="5"/>
      <c r="F5" s="5"/>
      <c r="G5" s="5"/>
      <c r="H5" s="5"/>
      <c r="I5" s="5"/>
      <c r="J5" s="5"/>
      <c r="K5" s="5"/>
      <c r="L5" s="5"/>
      <c r="M5" s="5"/>
      <c r="N5" s="5"/>
      <c r="O5" s="5"/>
      <c r="P5" s="5"/>
      <c r="AG5" s="5"/>
      <c r="AM5" s="5"/>
      <c r="AS5" s="5"/>
      <c r="AT5" s="5"/>
      <c r="AV5" s="5"/>
    </row>
    <row r="6" spans="1:52" ht="12.75" customHeight="1" thickBot="1" x14ac:dyDescent="0.3">
      <c r="D6" s="5"/>
      <c r="E6" s="5"/>
      <c r="F6" s="5"/>
      <c r="G6" s="5"/>
      <c r="H6" s="5"/>
      <c r="I6" s="5"/>
      <c r="J6" s="5"/>
      <c r="K6" s="5"/>
      <c r="L6" s="5"/>
      <c r="M6" s="5"/>
      <c r="N6" s="5"/>
      <c r="O6" s="5"/>
      <c r="P6" s="5"/>
      <c r="T6" s="435" t="s">
        <v>40</v>
      </c>
      <c r="U6" s="436"/>
      <c r="V6" s="436"/>
      <c r="W6" s="436"/>
      <c r="X6" s="436"/>
      <c r="Y6" s="436"/>
      <c r="Z6" s="436"/>
      <c r="AA6" s="436"/>
      <c r="AB6" s="436"/>
      <c r="AC6" s="436"/>
      <c r="AD6" s="436"/>
      <c r="AE6" s="437"/>
      <c r="AG6" s="5"/>
      <c r="AH6" s="5"/>
      <c r="AI6" s="5"/>
      <c r="AJ6" s="5"/>
      <c r="AM6" s="5"/>
      <c r="AN6" s="5"/>
      <c r="AO6" s="5"/>
      <c r="AP6" s="5"/>
      <c r="AS6" s="5"/>
      <c r="AT6" s="5"/>
      <c r="AV6" s="5"/>
    </row>
    <row r="7" spans="1:52" ht="12.75" customHeight="1" x14ac:dyDescent="0.25">
      <c r="D7" s="5"/>
      <c r="E7" s="5"/>
      <c r="F7" s="5"/>
      <c r="G7" s="5"/>
      <c r="H7" s="5"/>
      <c r="I7" s="5"/>
      <c r="J7" s="5"/>
      <c r="K7" s="5"/>
      <c r="L7" s="5"/>
      <c r="M7" s="5"/>
      <c r="N7" s="5"/>
      <c r="O7" s="5"/>
      <c r="P7" s="5"/>
      <c r="T7" s="438" t="s">
        <v>38</v>
      </c>
      <c r="U7" s="439"/>
      <c r="V7" s="440"/>
      <c r="W7" s="208" t="s">
        <v>27</v>
      </c>
      <c r="X7" s="444" t="s">
        <v>41</v>
      </c>
      <c r="Y7" s="446" t="s">
        <v>28</v>
      </c>
      <c r="Z7" s="446" t="s">
        <v>3</v>
      </c>
      <c r="AA7" s="446" t="s">
        <v>30</v>
      </c>
      <c r="AB7" s="448" t="s">
        <v>2</v>
      </c>
      <c r="AC7" s="449"/>
      <c r="AD7" s="449"/>
      <c r="AE7" s="450"/>
      <c r="AG7" s="5"/>
      <c r="AH7" s="5"/>
      <c r="AI7" s="5"/>
      <c r="AJ7" s="5"/>
      <c r="AM7" s="5"/>
      <c r="AN7" s="5"/>
      <c r="AO7" s="5"/>
      <c r="AP7" s="5"/>
      <c r="AQ7" s="435" t="s">
        <v>36</v>
      </c>
      <c r="AR7" s="436"/>
      <c r="AS7" s="436"/>
      <c r="AT7" s="436"/>
      <c r="AU7" s="436"/>
      <c r="AV7" s="436"/>
      <c r="AW7" s="436"/>
      <c r="AX7" s="437"/>
    </row>
    <row r="8" spans="1:52" ht="12.75" customHeight="1" thickBot="1" x14ac:dyDescent="0.3">
      <c r="D8" s="5"/>
      <c r="E8" s="5"/>
      <c r="F8" s="5"/>
      <c r="G8" s="5"/>
      <c r="H8" s="5"/>
      <c r="I8" s="5"/>
      <c r="J8" s="5"/>
      <c r="K8" s="5"/>
      <c r="L8" s="5"/>
      <c r="M8" s="5"/>
      <c r="N8" s="5"/>
      <c r="T8" s="441"/>
      <c r="U8" s="442"/>
      <c r="V8" s="443"/>
      <c r="W8" s="209"/>
      <c r="X8" s="445"/>
      <c r="Y8" s="447"/>
      <c r="Z8" s="447"/>
      <c r="AA8" s="447"/>
      <c r="AB8" s="451"/>
      <c r="AC8" s="452"/>
      <c r="AD8" s="452"/>
      <c r="AE8" s="453"/>
      <c r="AQ8" s="125" t="s">
        <v>35</v>
      </c>
      <c r="AR8" s="129" t="s">
        <v>37</v>
      </c>
      <c r="AS8" s="123"/>
      <c r="AT8" s="123"/>
      <c r="AU8" s="122"/>
      <c r="AV8" s="123"/>
      <c r="AW8" s="122"/>
      <c r="AX8" s="124"/>
    </row>
    <row r="9" spans="1:52" ht="12.75" customHeight="1" x14ac:dyDescent="0.25">
      <c r="D9" s="5"/>
      <c r="E9" s="5"/>
      <c r="F9" s="5"/>
      <c r="G9" s="5"/>
      <c r="H9" s="5"/>
      <c r="I9" s="5"/>
      <c r="J9" s="5"/>
      <c r="K9" s="5"/>
      <c r="L9" s="5"/>
      <c r="M9" s="5"/>
      <c r="N9" s="5"/>
      <c r="T9" s="469">
        <f>SUM(X9*W9)</f>
        <v>0</v>
      </c>
      <c r="U9" s="470"/>
      <c r="V9" s="471"/>
      <c r="W9" s="475">
        <f>SUM(Z9/45)</f>
        <v>0</v>
      </c>
      <c r="X9" s="477">
        <f>SUM(AX88)</f>
        <v>0</v>
      </c>
      <c r="Y9" s="483">
        <f>COUNTIF(E28:AU86,"A1")</f>
        <v>0</v>
      </c>
      <c r="Z9" s="479">
        <v>0</v>
      </c>
      <c r="AA9" s="481" t="s">
        <v>156</v>
      </c>
      <c r="AB9" s="454"/>
      <c r="AC9" s="455"/>
      <c r="AD9" s="455"/>
      <c r="AE9" s="456"/>
      <c r="AQ9" s="130">
        <v>2.0499999999999998</v>
      </c>
      <c r="AR9" s="117" t="s">
        <v>32</v>
      </c>
      <c r="AS9" s="115"/>
      <c r="AT9" s="115"/>
      <c r="AU9" s="31"/>
      <c r="AV9" s="115"/>
      <c r="AW9" s="31"/>
      <c r="AX9" s="116"/>
    </row>
    <row r="10" spans="1:52" ht="12.75" customHeight="1" thickBot="1" x14ac:dyDescent="0.3">
      <c r="D10" s="5"/>
      <c r="E10" s="5"/>
      <c r="F10" s="5"/>
      <c r="G10" s="5"/>
      <c r="H10" s="5"/>
      <c r="I10" s="5"/>
      <c r="J10" s="5"/>
      <c r="K10" s="5"/>
      <c r="L10" s="5"/>
      <c r="M10" s="5"/>
      <c r="N10" s="5"/>
      <c r="T10" s="472"/>
      <c r="U10" s="473"/>
      <c r="V10" s="474"/>
      <c r="W10" s="476"/>
      <c r="X10" s="478"/>
      <c r="Y10" s="484"/>
      <c r="Z10" s="480"/>
      <c r="AA10" s="482"/>
      <c r="AB10" s="457"/>
      <c r="AC10" s="458"/>
      <c r="AD10" s="458"/>
      <c r="AE10" s="459"/>
      <c r="AQ10" s="131">
        <v>6.15</v>
      </c>
      <c r="AR10" s="126" t="s">
        <v>33</v>
      </c>
      <c r="AS10" s="127"/>
      <c r="AT10" s="127"/>
      <c r="AU10" s="69"/>
      <c r="AV10" s="127"/>
      <c r="AW10" s="69"/>
      <c r="AX10" s="128"/>
    </row>
    <row r="11" spans="1:52" ht="12.75" customHeight="1" thickBot="1" x14ac:dyDescent="0.3">
      <c r="D11" s="5"/>
      <c r="E11" s="5"/>
      <c r="F11" s="5"/>
      <c r="G11" s="5"/>
      <c r="H11" s="5"/>
      <c r="I11" s="5"/>
      <c r="J11" s="5"/>
      <c r="K11" s="5"/>
      <c r="L11" s="5"/>
      <c r="M11" s="5"/>
      <c r="N11" s="5"/>
      <c r="T11" s="460">
        <f t="shared" ref="T11:T21" si="0">SUM(X11*W11)</f>
        <v>0</v>
      </c>
      <c r="U11" s="461"/>
      <c r="V11" s="462"/>
      <c r="W11" s="140">
        <f t="shared" ref="W11:W21" si="1">SUM(Z11/45)</f>
        <v>8.8888888888888892E-2</v>
      </c>
      <c r="X11" s="95">
        <f t="shared" ref="X11:X21" si="2">SUM(AX89)</f>
        <v>0</v>
      </c>
      <c r="Y11" s="92">
        <f>COUNTIF(E28:AU86,"B1")</f>
        <v>0</v>
      </c>
      <c r="Z11" s="147">
        <v>4</v>
      </c>
      <c r="AA11" s="96" t="s">
        <v>157</v>
      </c>
      <c r="AB11" s="194"/>
      <c r="AC11" s="195"/>
      <c r="AD11" s="195"/>
      <c r="AE11" s="196"/>
      <c r="AH11" s="8"/>
      <c r="AI11" s="210"/>
      <c r="AN11" s="8"/>
      <c r="AO11" s="210"/>
      <c r="AQ11" s="132">
        <v>10.25</v>
      </c>
      <c r="AR11" s="118" t="s">
        <v>34</v>
      </c>
      <c r="AS11" s="119"/>
      <c r="AT11" s="119"/>
      <c r="AU11" s="120"/>
      <c r="AV11" s="119"/>
      <c r="AW11" s="120"/>
      <c r="AX11" s="121"/>
    </row>
    <row r="12" spans="1:52" ht="12.75" customHeight="1" thickBot="1" x14ac:dyDescent="0.3">
      <c r="B12" s="90" t="s">
        <v>1</v>
      </c>
      <c r="D12" s="5"/>
      <c r="E12" s="5"/>
      <c r="F12" s="5"/>
      <c r="G12" s="5"/>
      <c r="H12" s="5"/>
      <c r="I12" s="5"/>
      <c r="J12" s="5"/>
      <c r="K12" s="5"/>
      <c r="L12" s="5"/>
      <c r="M12" s="5"/>
      <c r="T12" s="463">
        <f t="shared" si="0"/>
        <v>0</v>
      </c>
      <c r="U12" s="464"/>
      <c r="V12" s="465"/>
      <c r="W12" s="97">
        <f t="shared" si="1"/>
        <v>8.8888888888888892E-2</v>
      </c>
      <c r="X12" s="98">
        <f t="shared" si="2"/>
        <v>0</v>
      </c>
      <c r="Y12" s="143">
        <f>COUNTIF(E29:AU87,"B2")</f>
        <v>0</v>
      </c>
      <c r="Z12" s="145">
        <f>SUM(Z11)</f>
        <v>4</v>
      </c>
      <c r="AA12" s="197" t="s">
        <v>158</v>
      </c>
      <c r="AB12" s="168"/>
      <c r="AC12" s="169"/>
      <c r="AD12" s="169"/>
      <c r="AE12" s="170"/>
      <c r="AH12" s="8"/>
      <c r="AI12" s="210"/>
      <c r="AN12" s="8"/>
      <c r="AO12" s="210"/>
      <c r="AQ12" s="125" t="s">
        <v>38</v>
      </c>
      <c r="AR12" s="129" t="s">
        <v>39</v>
      </c>
      <c r="AS12" s="123"/>
      <c r="AT12" s="123"/>
      <c r="AU12" s="122"/>
      <c r="AV12" s="123"/>
      <c r="AW12" s="122"/>
      <c r="AX12" s="124"/>
    </row>
    <row r="13" spans="1:52" ht="12.75" customHeight="1" x14ac:dyDescent="0.25">
      <c r="D13" s="5"/>
      <c r="E13" s="5"/>
      <c r="F13" s="5"/>
      <c r="G13" s="5"/>
      <c r="H13" s="5"/>
      <c r="I13" s="5"/>
      <c r="J13" s="5"/>
      <c r="K13" s="5"/>
      <c r="L13" s="5"/>
      <c r="T13" s="460">
        <f t="shared" si="0"/>
        <v>555</v>
      </c>
      <c r="U13" s="461"/>
      <c r="V13" s="462"/>
      <c r="W13" s="162">
        <f t="shared" si="1"/>
        <v>0.16666666666666666</v>
      </c>
      <c r="X13" s="163">
        <f t="shared" si="2"/>
        <v>3330</v>
      </c>
      <c r="Y13" s="159">
        <f>COUNTIF(E28:AU86,"C1")</f>
        <v>37</v>
      </c>
      <c r="Z13" s="161">
        <v>7.5</v>
      </c>
      <c r="AA13" s="164" t="s">
        <v>159</v>
      </c>
      <c r="AB13" s="189"/>
      <c r="AC13" s="198"/>
      <c r="AD13" s="198"/>
      <c r="AE13" s="190"/>
      <c r="AH13" s="8"/>
      <c r="AI13" s="210"/>
      <c r="AN13" s="8"/>
      <c r="AO13" s="210"/>
      <c r="AQ13" s="130">
        <f>SUM((((K100*90)+(R100*90)+(AE100*90)+(AK100*90))/60)*AQ9)</f>
        <v>470.47499999999997</v>
      </c>
      <c r="AR13" s="117" t="s">
        <v>32</v>
      </c>
      <c r="AS13" s="115"/>
      <c r="AT13" s="115"/>
      <c r="AU13" s="31"/>
      <c r="AV13" s="115"/>
      <c r="AW13" s="31"/>
      <c r="AX13" s="116"/>
    </row>
    <row r="14" spans="1:52" ht="12.75" customHeight="1" x14ac:dyDescent="0.25">
      <c r="B14" s="7"/>
      <c r="C14" s="91" t="s">
        <v>47</v>
      </c>
      <c r="D14" s="5"/>
      <c r="E14" s="5"/>
      <c r="F14" s="5"/>
      <c r="G14" s="5"/>
      <c r="H14" s="5"/>
      <c r="I14" s="5"/>
      <c r="J14" s="5"/>
      <c r="K14" s="5"/>
      <c r="L14" s="5"/>
      <c r="T14" s="466">
        <f t="shared" si="0"/>
        <v>585</v>
      </c>
      <c r="U14" s="467"/>
      <c r="V14" s="468"/>
      <c r="W14" s="66">
        <f t="shared" si="1"/>
        <v>0.16666666666666666</v>
      </c>
      <c r="X14" s="84">
        <f t="shared" si="2"/>
        <v>3510</v>
      </c>
      <c r="Y14" s="142">
        <f>COUNTIF(E28:AU86,"C2")</f>
        <v>39</v>
      </c>
      <c r="Z14" s="144">
        <f>SUM(Z13)</f>
        <v>7.5</v>
      </c>
      <c r="AA14" s="6" t="s">
        <v>160</v>
      </c>
      <c r="AB14" s="191"/>
      <c r="AC14" s="193"/>
      <c r="AD14" s="193"/>
      <c r="AE14" s="192"/>
      <c r="AH14" s="8"/>
      <c r="AI14" s="210"/>
      <c r="AN14" s="8"/>
      <c r="AO14" s="210"/>
      <c r="AQ14" s="131">
        <f>SUM(AV100/60)*AQ10</f>
        <v>73.800000000000011</v>
      </c>
      <c r="AR14" s="126" t="s">
        <v>33</v>
      </c>
      <c r="AS14" s="127"/>
      <c r="AT14" s="127"/>
      <c r="AU14" s="69"/>
      <c r="AV14" s="127"/>
      <c r="AW14" s="69"/>
      <c r="AX14" s="128"/>
    </row>
    <row r="15" spans="1:52" ht="12.75" customHeight="1" thickBot="1" x14ac:dyDescent="0.3">
      <c r="B15" s="141"/>
      <c r="C15" s="91" t="s">
        <v>168</v>
      </c>
      <c r="D15" s="5"/>
      <c r="E15" s="5"/>
      <c r="F15" s="5"/>
      <c r="G15" s="5"/>
      <c r="H15" s="5"/>
      <c r="I15" s="5"/>
      <c r="J15" s="5"/>
      <c r="K15" s="5"/>
      <c r="L15" s="5"/>
      <c r="M15" s="5"/>
      <c r="N15" s="5"/>
      <c r="O15" s="5"/>
      <c r="P15" s="5"/>
      <c r="T15" s="466">
        <f t="shared" si="0"/>
        <v>0</v>
      </c>
      <c r="U15" s="467"/>
      <c r="V15" s="468"/>
      <c r="W15" s="66">
        <f t="shared" si="1"/>
        <v>0.16666666666666666</v>
      </c>
      <c r="X15" s="84">
        <f t="shared" si="2"/>
        <v>0</v>
      </c>
      <c r="Y15" s="142">
        <f>COUNTIF(E28:AU86,"C3")</f>
        <v>0</v>
      </c>
      <c r="Z15" s="144">
        <f>SUM(Z14)</f>
        <v>7.5</v>
      </c>
      <c r="AA15" s="6" t="s">
        <v>161</v>
      </c>
      <c r="AB15" s="191"/>
      <c r="AC15" s="166"/>
      <c r="AD15" s="166"/>
      <c r="AE15" s="167"/>
      <c r="AH15" s="8"/>
      <c r="AI15" s="210"/>
      <c r="AN15" s="8"/>
      <c r="AO15" s="210"/>
      <c r="AQ15" s="132">
        <v>0</v>
      </c>
      <c r="AR15" s="118" t="s">
        <v>54</v>
      </c>
      <c r="AS15" s="119"/>
      <c r="AT15" s="119"/>
      <c r="AU15" s="120"/>
      <c r="AV15" s="119"/>
      <c r="AW15" s="120"/>
      <c r="AX15" s="121"/>
    </row>
    <row r="16" spans="1:52" ht="12.75" customHeight="1" thickBot="1" x14ac:dyDescent="0.3">
      <c r="B16" s="112"/>
      <c r="C16" s="91" t="s">
        <v>168</v>
      </c>
      <c r="T16" s="466">
        <f t="shared" si="0"/>
        <v>0</v>
      </c>
      <c r="U16" s="467"/>
      <c r="V16" s="468"/>
      <c r="W16" s="66">
        <f t="shared" si="1"/>
        <v>0.16666666666666666</v>
      </c>
      <c r="X16" s="84">
        <f t="shared" si="2"/>
        <v>0</v>
      </c>
      <c r="Y16" s="142">
        <f>COUNTIF(E28:AU86,"C4")</f>
        <v>0</v>
      </c>
      <c r="Z16" s="144">
        <f>SUM(Z15)</f>
        <v>7.5</v>
      </c>
      <c r="AA16" s="6" t="s">
        <v>162</v>
      </c>
      <c r="AB16" s="191"/>
      <c r="AC16" s="193"/>
      <c r="AD16" s="193"/>
      <c r="AE16" s="192"/>
      <c r="AH16" s="8"/>
      <c r="AI16" s="210"/>
      <c r="AN16" s="8"/>
      <c r="AO16" s="210"/>
      <c r="AQ16" s="185">
        <f>SUM(AQ13:AQ15)</f>
        <v>544.27499999999998</v>
      </c>
    </row>
    <row r="17" spans="2:55" ht="12.75" customHeight="1" thickBot="1" x14ac:dyDescent="0.3">
      <c r="B17" s="158"/>
      <c r="C17" s="91" t="s">
        <v>43</v>
      </c>
      <c r="T17" s="463">
        <f t="shared" si="0"/>
        <v>0</v>
      </c>
      <c r="U17" s="464"/>
      <c r="V17" s="465"/>
      <c r="W17" s="66">
        <f t="shared" si="1"/>
        <v>0.16666666666666666</v>
      </c>
      <c r="X17" s="84">
        <f t="shared" si="2"/>
        <v>0</v>
      </c>
      <c r="Y17" s="142">
        <f>COUNTIF(E28:AU86,"C5")</f>
        <v>0</v>
      </c>
      <c r="Z17" s="144">
        <f>SUM(Z16)</f>
        <v>7.5</v>
      </c>
      <c r="AA17" s="6" t="s">
        <v>163</v>
      </c>
      <c r="AB17" s="191"/>
      <c r="AC17" s="193"/>
      <c r="AD17" s="193"/>
      <c r="AE17" s="192"/>
      <c r="AH17" s="8"/>
      <c r="AI17" s="210"/>
      <c r="AN17" s="8"/>
      <c r="AO17" s="210"/>
    </row>
    <row r="18" spans="2:55" ht="12.75" customHeight="1" x14ac:dyDescent="0.25">
      <c r="B18" s="157"/>
      <c r="C18" s="113" t="s">
        <v>31</v>
      </c>
      <c r="T18" s="460">
        <f t="shared" si="0"/>
        <v>741</v>
      </c>
      <c r="U18" s="461"/>
      <c r="V18" s="462"/>
      <c r="W18" s="140">
        <f t="shared" si="1"/>
        <v>0.21111111111111111</v>
      </c>
      <c r="X18" s="95">
        <f t="shared" si="2"/>
        <v>3510</v>
      </c>
      <c r="Y18" s="92">
        <f>COUNTIF(E28:AU86,"D1")</f>
        <v>39</v>
      </c>
      <c r="Z18" s="147">
        <v>9.5</v>
      </c>
      <c r="AA18" s="96" t="s">
        <v>164</v>
      </c>
      <c r="AB18" s="391"/>
      <c r="AC18" s="392"/>
      <c r="AD18" s="392"/>
      <c r="AE18" s="393"/>
      <c r="AH18" s="8"/>
      <c r="AI18" s="210"/>
      <c r="AN18" s="8"/>
      <c r="AO18" s="210"/>
      <c r="AX18" s="76"/>
    </row>
    <row r="19" spans="2:55" ht="12.75" customHeight="1" x14ac:dyDescent="0.25">
      <c r="B19" s="114"/>
      <c r="C19" s="91" t="s">
        <v>25</v>
      </c>
      <c r="T19" s="466">
        <f t="shared" si="0"/>
        <v>741</v>
      </c>
      <c r="U19" s="467"/>
      <c r="V19" s="468"/>
      <c r="W19" s="66">
        <f t="shared" si="1"/>
        <v>0.21111111111111111</v>
      </c>
      <c r="X19" s="84">
        <f t="shared" si="2"/>
        <v>3510</v>
      </c>
      <c r="Y19" s="142">
        <f>COUNTIF(E28:AU86,"D2")</f>
        <v>39</v>
      </c>
      <c r="Z19" s="144">
        <f>SUM(Z18)</f>
        <v>9.5</v>
      </c>
      <c r="AA19" s="6" t="s">
        <v>165</v>
      </c>
      <c r="AB19" s="165"/>
      <c r="AC19" s="166"/>
      <c r="AD19" s="166"/>
      <c r="AE19" s="167"/>
      <c r="AH19" s="8"/>
      <c r="AI19" s="210"/>
      <c r="AN19" s="8"/>
      <c r="AO19" s="210"/>
      <c r="AX19" s="76"/>
    </row>
    <row r="20" spans="2:55" ht="12.75" customHeight="1" x14ac:dyDescent="0.25">
      <c r="B20" s="155"/>
      <c r="C20" s="91" t="s">
        <v>42</v>
      </c>
      <c r="T20" s="466">
        <f t="shared" si="0"/>
        <v>893</v>
      </c>
      <c r="U20" s="467"/>
      <c r="V20" s="468"/>
      <c r="W20" s="66">
        <f t="shared" si="1"/>
        <v>0.21111111111111111</v>
      </c>
      <c r="X20" s="84">
        <f t="shared" si="2"/>
        <v>4230</v>
      </c>
      <c r="Y20" s="142">
        <f>COUNTIF(E28:AU86,"D3")</f>
        <v>43</v>
      </c>
      <c r="Z20" s="144">
        <f>SUM(Z19)</f>
        <v>9.5</v>
      </c>
      <c r="AA20" s="6" t="s">
        <v>166</v>
      </c>
      <c r="AB20" s="165"/>
      <c r="AC20" s="166"/>
      <c r="AD20" s="166"/>
      <c r="AE20" s="167"/>
      <c r="AH20" s="8"/>
      <c r="AI20" s="210"/>
      <c r="AN20" s="8"/>
      <c r="AO20" s="210"/>
      <c r="AQ20" s="5"/>
      <c r="AX20" s="76"/>
    </row>
    <row r="21" spans="2:55" ht="12.75" customHeight="1" thickBot="1" x14ac:dyDescent="0.3">
      <c r="B21" s="171"/>
      <c r="C21" s="91" t="s">
        <v>44</v>
      </c>
      <c r="D21" s="85"/>
      <c r="E21" s="85"/>
      <c r="T21" s="463">
        <f t="shared" si="0"/>
        <v>380</v>
      </c>
      <c r="U21" s="464"/>
      <c r="V21" s="465"/>
      <c r="W21" s="97">
        <f t="shared" si="1"/>
        <v>0.21111111111111111</v>
      </c>
      <c r="X21" s="98">
        <f t="shared" si="2"/>
        <v>1800</v>
      </c>
      <c r="Y21" s="143">
        <f>COUNTIF(E28:AU86,"D4")</f>
        <v>20</v>
      </c>
      <c r="Z21" s="145">
        <f>SUM(Z20)</f>
        <v>9.5</v>
      </c>
      <c r="AA21" s="111" t="s">
        <v>167</v>
      </c>
      <c r="AB21" s="168"/>
      <c r="AC21" s="169"/>
      <c r="AD21" s="169"/>
      <c r="AE21" s="170"/>
      <c r="AH21" s="8"/>
      <c r="AI21" s="210"/>
      <c r="AN21" s="8"/>
      <c r="AO21" s="210"/>
      <c r="AQ21" s="5"/>
      <c r="AX21" s="76"/>
    </row>
    <row r="22" spans="2:55" ht="12.75" customHeight="1" thickBot="1" x14ac:dyDescent="0.3">
      <c r="B22" s="186"/>
      <c r="C22" s="91" t="s">
        <v>55</v>
      </c>
      <c r="D22" s="85"/>
      <c r="E22" s="85"/>
      <c r="T22" s="492">
        <f>SUM(T9:V21)</f>
        <v>3895</v>
      </c>
      <c r="U22" s="493"/>
      <c r="V22" s="494"/>
      <c r="X22" s="138">
        <f>SUM(X9:X21)</f>
        <v>19890</v>
      </c>
      <c r="Y22" s="139">
        <f>SUM(Y9:Y21)</f>
        <v>217</v>
      </c>
      <c r="AH22" s="8"/>
      <c r="AI22" s="210"/>
      <c r="AN22" s="8"/>
      <c r="AO22" s="210"/>
      <c r="AQ22" s="5"/>
      <c r="AX22" s="76"/>
    </row>
    <row r="23" spans="2:55" ht="12.75" customHeight="1" x14ac:dyDescent="0.25">
      <c r="Z23" s="210"/>
      <c r="AA23" s="5"/>
      <c r="AB23" s="8"/>
      <c r="AC23" s="210"/>
      <c r="AH23" s="8"/>
      <c r="AI23" s="210"/>
      <c r="AN23" s="8"/>
      <c r="AO23" s="210"/>
      <c r="AQ23" s="5"/>
      <c r="AW23" s="211" t="s">
        <v>45</v>
      </c>
      <c r="AX23" s="212">
        <v>3556.33</v>
      </c>
    </row>
    <row r="24" spans="2:55" ht="12.75" customHeight="1" x14ac:dyDescent="0.25">
      <c r="B24" s="172" t="s">
        <v>4</v>
      </c>
      <c r="C24" s="9"/>
      <c r="AQ24" s="5"/>
      <c r="AW24" s="213" t="s">
        <v>56</v>
      </c>
      <c r="AX24" s="214">
        <f>SUBTOTAL(9,AX28:AX86)</f>
        <v>3895</v>
      </c>
    </row>
    <row r="25" spans="2:55" ht="13.8" thickBot="1" x14ac:dyDescent="0.3"/>
    <row r="26" spans="2:55" ht="12.75" customHeight="1" x14ac:dyDescent="0.25">
      <c r="B26" s="495" t="s">
        <v>5</v>
      </c>
      <c r="C26" s="10"/>
      <c r="D26" s="11" t="s">
        <v>6</v>
      </c>
      <c r="E26" s="12" t="s">
        <v>57</v>
      </c>
      <c r="F26" s="13"/>
      <c r="G26" s="13"/>
      <c r="H26" s="13"/>
      <c r="I26" s="13"/>
      <c r="J26" s="14"/>
      <c r="K26" s="15" t="s">
        <v>8</v>
      </c>
      <c r="L26" s="13"/>
      <c r="M26" s="13"/>
      <c r="N26" s="13"/>
      <c r="O26" s="13"/>
      <c r="P26" s="13"/>
      <c r="Q26" s="11" t="s">
        <v>7</v>
      </c>
      <c r="R26" s="12" t="s">
        <v>51</v>
      </c>
      <c r="S26" s="13"/>
      <c r="T26" s="13"/>
      <c r="U26" s="12"/>
      <c r="V26" s="13"/>
      <c r="W26" s="13"/>
      <c r="X26" s="11" t="s">
        <v>9</v>
      </c>
      <c r="Y26" s="12" t="s">
        <v>58</v>
      </c>
      <c r="Z26" s="13"/>
      <c r="AA26" s="13"/>
      <c r="AB26" s="13"/>
      <c r="AC26" s="13"/>
      <c r="AD26" s="13"/>
      <c r="AE26" s="15" t="s">
        <v>49</v>
      </c>
      <c r="AF26" s="13"/>
      <c r="AG26" s="13"/>
      <c r="AH26" s="13"/>
      <c r="AI26" s="13"/>
      <c r="AJ26" s="13"/>
      <c r="AK26" s="15" t="s">
        <v>50</v>
      </c>
      <c r="AL26" s="13"/>
      <c r="AM26" s="13"/>
      <c r="AN26" s="13"/>
      <c r="AO26" s="13"/>
      <c r="AP26" s="13"/>
      <c r="AQ26" s="11" t="s">
        <v>10</v>
      </c>
      <c r="AR26" s="12" t="s">
        <v>59</v>
      </c>
      <c r="AS26" s="13"/>
      <c r="AT26" s="13"/>
      <c r="AU26" s="13"/>
      <c r="AV26" s="13"/>
      <c r="AW26" s="80"/>
      <c r="AX26" s="16"/>
      <c r="AY26" s="16"/>
    </row>
    <row r="27" spans="2:55" s="22" customFormat="1" ht="24.75" customHeight="1" thickBot="1" x14ac:dyDescent="0.25">
      <c r="B27" s="496"/>
      <c r="C27" s="17" t="s">
        <v>11</v>
      </c>
      <c r="D27" s="18" t="s">
        <v>12</v>
      </c>
      <c r="E27" s="19" t="s">
        <v>13</v>
      </c>
      <c r="F27" s="19" t="s">
        <v>26</v>
      </c>
      <c r="G27" s="19" t="s">
        <v>27</v>
      </c>
      <c r="H27" s="19" t="s">
        <v>13</v>
      </c>
      <c r="I27" s="19" t="s">
        <v>26</v>
      </c>
      <c r="J27" s="19" t="s">
        <v>27</v>
      </c>
      <c r="K27" s="19" t="s">
        <v>13</v>
      </c>
      <c r="L27" s="19" t="s">
        <v>26</v>
      </c>
      <c r="M27" s="19" t="s">
        <v>27</v>
      </c>
      <c r="N27" s="19" t="s">
        <v>13</v>
      </c>
      <c r="O27" s="19" t="s">
        <v>26</v>
      </c>
      <c r="P27" s="19" t="s">
        <v>27</v>
      </c>
      <c r="Q27" s="18" t="s">
        <v>12</v>
      </c>
      <c r="R27" s="19" t="s">
        <v>13</v>
      </c>
      <c r="S27" s="19" t="s">
        <v>26</v>
      </c>
      <c r="T27" s="19" t="s">
        <v>27</v>
      </c>
      <c r="U27" s="19" t="s">
        <v>13</v>
      </c>
      <c r="V27" s="19" t="s">
        <v>26</v>
      </c>
      <c r="W27" s="19" t="s">
        <v>27</v>
      </c>
      <c r="X27" s="18" t="s">
        <v>12</v>
      </c>
      <c r="Y27" s="19" t="s">
        <v>13</v>
      </c>
      <c r="Z27" s="19" t="s">
        <v>26</v>
      </c>
      <c r="AA27" s="19" t="s">
        <v>27</v>
      </c>
      <c r="AB27" s="19" t="s">
        <v>13</v>
      </c>
      <c r="AC27" s="19" t="s">
        <v>26</v>
      </c>
      <c r="AD27" s="19" t="s">
        <v>27</v>
      </c>
      <c r="AE27" s="19" t="s">
        <v>13</v>
      </c>
      <c r="AF27" s="19" t="s">
        <v>26</v>
      </c>
      <c r="AG27" s="19" t="s">
        <v>27</v>
      </c>
      <c r="AH27" s="19" t="s">
        <v>13</v>
      </c>
      <c r="AI27" s="19" t="s">
        <v>26</v>
      </c>
      <c r="AJ27" s="19" t="s">
        <v>27</v>
      </c>
      <c r="AK27" s="19" t="s">
        <v>13</v>
      </c>
      <c r="AL27" s="19" t="s">
        <v>26</v>
      </c>
      <c r="AM27" s="19" t="s">
        <v>27</v>
      </c>
      <c r="AN27" s="19" t="s">
        <v>13</v>
      </c>
      <c r="AO27" s="19" t="s">
        <v>26</v>
      </c>
      <c r="AP27" s="20" t="s">
        <v>27</v>
      </c>
      <c r="AQ27" s="18" t="s">
        <v>12</v>
      </c>
      <c r="AR27" s="19" t="s">
        <v>13</v>
      </c>
      <c r="AS27" s="19" t="s">
        <v>26</v>
      </c>
      <c r="AT27" s="19" t="s">
        <v>27</v>
      </c>
      <c r="AU27" s="19" t="s">
        <v>13</v>
      </c>
      <c r="AV27" s="19" t="s">
        <v>26</v>
      </c>
      <c r="AW27" s="81" t="s">
        <v>27</v>
      </c>
      <c r="AX27" s="21" t="s">
        <v>14</v>
      </c>
      <c r="AY27" s="203"/>
      <c r="BA27" s="134" t="s">
        <v>0</v>
      </c>
    </row>
    <row r="28" spans="2:55" ht="12.75" customHeight="1" x14ac:dyDescent="0.25">
      <c r="B28" s="496"/>
      <c r="C28" s="23"/>
      <c r="D28" s="24" t="s">
        <v>15</v>
      </c>
      <c r="E28" s="25"/>
      <c r="F28" s="25"/>
      <c r="G28" s="25"/>
      <c r="H28" s="25"/>
      <c r="I28" s="26"/>
      <c r="J28" s="26"/>
      <c r="K28" s="26"/>
      <c r="L28" s="26"/>
      <c r="M28" s="26"/>
      <c r="N28" s="26"/>
      <c r="O28" s="26"/>
      <c r="P28" s="26"/>
      <c r="Q28" s="27"/>
      <c r="R28" s="26"/>
      <c r="S28" s="26"/>
      <c r="T28" s="26"/>
      <c r="U28" s="26"/>
      <c r="V28" s="26"/>
      <c r="W28" s="26"/>
      <c r="X28" s="173">
        <v>42370</v>
      </c>
      <c r="Y28" s="26"/>
      <c r="Z28" s="26"/>
      <c r="AA28" s="26"/>
      <c r="AB28" s="25"/>
      <c r="AC28" s="26"/>
      <c r="AD28" s="26"/>
      <c r="AE28" s="25"/>
      <c r="AF28" s="26"/>
      <c r="AG28" s="26"/>
      <c r="AH28" s="25"/>
      <c r="AI28" s="26"/>
      <c r="AJ28" s="26"/>
      <c r="AK28" s="25"/>
      <c r="AL28" s="26"/>
      <c r="AM28" s="26"/>
      <c r="AN28" s="25"/>
      <c r="AO28" s="26"/>
      <c r="AP28" s="28"/>
      <c r="AQ28" s="27"/>
      <c r="AR28" s="26"/>
      <c r="AS28" s="26"/>
      <c r="AT28" s="26"/>
      <c r="AU28" s="25"/>
      <c r="AV28" s="26"/>
      <c r="AW28" s="215"/>
      <c r="AX28" s="29">
        <f>SUM(F28*G28+I28*J28+L28*M28+O28*P28+S28*T28+V28*W28+Z28*AA28+AC28*AD28+AF28*AG28+AI28*AJ28+AL28*AM28+AO28*AP28+AS28*AT28+AV28*AW28)</f>
        <v>0</v>
      </c>
      <c r="AY28" s="498">
        <f>SUBTOTAL(9,AX28:AX41)</f>
        <v>950</v>
      </c>
      <c r="BA28" s="133"/>
      <c r="BB28" s="133"/>
      <c r="BC28" s="133"/>
    </row>
    <row r="29" spans="2:55" ht="12.75" customHeight="1" x14ac:dyDescent="0.25">
      <c r="B29" s="496"/>
      <c r="C29" s="30">
        <v>1</v>
      </c>
      <c r="D29" s="216">
        <v>42374</v>
      </c>
      <c r="E29" s="156"/>
      <c r="F29" s="77">
        <v>90</v>
      </c>
      <c r="G29" s="66"/>
      <c r="H29" s="156"/>
      <c r="I29" s="77">
        <v>90</v>
      </c>
      <c r="J29" s="66"/>
      <c r="K29" s="156"/>
      <c r="L29" s="135">
        <v>90</v>
      </c>
      <c r="M29" s="66"/>
      <c r="N29" s="156"/>
      <c r="O29" s="135">
        <v>90</v>
      </c>
      <c r="P29" s="66"/>
      <c r="Q29" s="217">
        <v>42375</v>
      </c>
      <c r="R29" s="156"/>
      <c r="S29" s="135">
        <v>90</v>
      </c>
      <c r="T29" s="66"/>
      <c r="U29" s="156"/>
      <c r="V29" s="135">
        <v>90</v>
      </c>
      <c r="W29" s="66"/>
      <c r="X29" s="216">
        <v>42377</v>
      </c>
      <c r="Y29" s="156"/>
      <c r="Z29" s="135">
        <v>90</v>
      </c>
      <c r="AA29" s="66"/>
      <c r="AB29" s="156"/>
      <c r="AC29" s="135">
        <v>90</v>
      </c>
      <c r="AD29" s="66"/>
      <c r="AE29" s="7" t="s">
        <v>160</v>
      </c>
      <c r="AF29" s="135">
        <v>90</v>
      </c>
      <c r="AG29" s="66">
        <f>SUM(Z13/45)</f>
        <v>0.16666666666666666</v>
      </c>
      <c r="AH29" s="7" t="s">
        <v>164</v>
      </c>
      <c r="AI29" s="135">
        <v>90</v>
      </c>
      <c r="AJ29" s="66">
        <f>SUM(Z18/45)</f>
        <v>0.21111111111111111</v>
      </c>
      <c r="AK29" s="7" t="s">
        <v>165</v>
      </c>
      <c r="AL29" s="135">
        <v>90</v>
      </c>
      <c r="AM29" s="66">
        <f>SUM(Z18/45)</f>
        <v>0.21111111111111111</v>
      </c>
      <c r="AN29" s="7" t="s">
        <v>166</v>
      </c>
      <c r="AO29" s="135">
        <v>90</v>
      </c>
      <c r="AP29" s="202">
        <f>SUM(Z18/45)</f>
        <v>0.21111111111111111</v>
      </c>
      <c r="AQ29" s="216">
        <v>42378</v>
      </c>
      <c r="AR29" s="156"/>
      <c r="AS29" s="135">
        <v>180</v>
      </c>
      <c r="AT29" s="187"/>
      <c r="AU29" s="156"/>
      <c r="AV29" s="135">
        <v>180</v>
      </c>
      <c r="AW29" s="218"/>
      <c r="AX29" s="219">
        <f>SUM(F29*G29+I29*J29+L29*M29+O29*P29+S29*T29+V29*W29+Z29*AA29+AC29*AD29+AF29*AG29+AI29*AJ29+AL29*AM29+AO29*AP29+AS29*AT29+AV29*AW29)</f>
        <v>72</v>
      </c>
      <c r="AY29" s="499"/>
      <c r="BA29" s="133"/>
      <c r="BB29" s="117"/>
      <c r="BC29" s="133"/>
    </row>
    <row r="30" spans="2:55" ht="12.75" customHeight="1" x14ac:dyDescent="0.25">
      <c r="B30" s="496"/>
      <c r="C30" s="32">
        <v>2</v>
      </c>
      <c r="D30" s="216">
        <v>42381</v>
      </c>
      <c r="E30" s="156"/>
      <c r="F30" s="77">
        <v>90</v>
      </c>
      <c r="G30" s="66"/>
      <c r="H30" s="156"/>
      <c r="I30" s="77">
        <v>90</v>
      </c>
      <c r="J30" s="66"/>
      <c r="K30" s="7" t="s">
        <v>164</v>
      </c>
      <c r="L30" s="77">
        <v>90</v>
      </c>
      <c r="M30" s="66">
        <f>SUM(Z18/45)</f>
        <v>0.21111111111111111</v>
      </c>
      <c r="N30" s="156"/>
      <c r="O30" s="77">
        <v>90</v>
      </c>
      <c r="P30" s="66"/>
      <c r="Q30" s="216">
        <v>42382</v>
      </c>
      <c r="R30" s="7" t="s">
        <v>159</v>
      </c>
      <c r="S30" s="77">
        <v>90</v>
      </c>
      <c r="T30" s="66">
        <f>SUM(Z13/45)</f>
        <v>0.16666666666666666</v>
      </c>
      <c r="U30" s="156"/>
      <c r="V30" s="77">
        <v>90</v>
      </c>
      <c r="W30" s="66"/>
      <c r="X30" s="216">
        <v>42384</v>
      </c>
      <c r="Y30" s="156"/>
      <c r="Z30" s="135">
        <v>90</v>
      </c>
      <c r="AA30" s="66"/>
      <c r="AB30" s="156"/>
      <c r="AC30" s="135">
        <v>90</v>
      </c>
      <c r="AD30" s="66"/>
      <c r="AE30" s="7" t="s">
        <v>160</v>
      </c>
      <c r="AF30" s="135">
        <v>90</v>
      </c>
      <c r="AG30" s="187">
        <f>SUM(Z13/45)</f>
        <v>0.16666666666666666</v>
      </c>
      <c r="AH30" s="156"/>
      <c r="AI30" s="135">
        <v>90</v>
      </c>
      <c r="AJ30" s="187"/>
      <c r="AK30" s="7" t="s">
        <v>165</v>
      </c>
      <c r="AL30" s="135">
        <v>90</v>
      </c>
      <c r="AM30" s="187">
        <f>SUM(Z18/45)</f>
        <v>0.21111111111111111</v>
      </c>
      <c r="AN30" s="7" t="s">
        <v>166</v>
      </c>
      <c r="AO30" s="135">
        <v>90</v>
      </c>
      <c r="AP30" s="220">
        <f>SUM(Z18/45)</f>
        <v>0.21111111111111111</v>
      </c>
      <c r="AQ30" s="216">
        <v>42385</v>
      </c>
      <c r="AR30" s="156"/>
      <c r="AS30" s="135">
        <v>180</v>
      </c>
      <c r="AT30" s="187"/>
      <c r="AU30" s="156"/>
      <c r="AV30" s="135">
        <v>180</v>
      </c>
      <c r="AW30" s="218"/>
      <c r="AX30" s="219">
        <f t="shared" ref="AX30:AX86" si="3">SUM(F30*G30+I30*J30+L30*M30+O30*P30+S30*T30+V30*W30+Z30*AA30+AC30*AD30+AF30*AG30+AI30*AJ30+AL30*AM30+AO30*AP30+AS30*AT30+AV30*AW30)</f>
        <v>87</v>
      </c>
      <c r="AY30" s="499"/>
      <c r="BA30" s="133"/>
      <c r="BB30" s="133"/>
      <c r="BC30" s="133"/>
    </row>
    <row r="31" spans="2:55" ht="12.75" customHeight="1" x14ac:dyDescent="0.25">
      <c r="B31" s="496"/>
      <c r="C31" s="30">
        <v>3</v>
      </c>
      <c r="D31" s="216">
        <v>42388</v>
      </c>
      <c r="E31" s="156"/>
      <c r="F31" s="77">
        <v>90</v>
      </c>
      <c r="G31" s="66"/>
      <c r="H31" s="156"/>
      <c r="I31" s="77">
        <v>90</v>
      </c>
      <c r="J31" s="66"/>
      <c r="K31" s="112" t="s">
        <v>167</v>
      </c>
      <c r="L31" s="77">
        <v>90</v>
      </c>
      <c r="M31" s="66">
        <f>SUM(Z18/45)</f>
        <v>0.21111111111111111</v>
      </c>
      <c r="N31" s="156"/>
      <c r="O31" s="77">
        <v>90</v>
      </c>
      <c r="P31" s="66"/>
      <c r="Q31" s="216">
        <v>42389</v>
      </c>
      <c r="R31" s="7" t="s">
        <v>159</v>
      </c>
      <c r="S31" s="77">
        <v>90</v>
      </c>
      <c r="T31" s="66">
        <f>SUM(Z13/45)</f>
        <v>0.16666666666666666</v>
      </c>
      <c r="U31" s="156"/>
      <c r="V31" s="77">
        <v>90</v>
      </c>
      <c r="W31" s="66"/>
      <c r="X31" s="216">
        <v>42391</v>
      </c>
      <c r="Y31" s="156"/>
      <c r="Z31" s="135">
        <v>90</v>
      </c>
      <c r="AA31" s="66"/>
      <c r="AB31" s="156"/>
      <c r="AC31" s="135">
        <v>90</v>
      </c>
      <c r="AD31" s="66"/>
      <c r="AE31" s="7" t="s">
        <v>160</v>
      </c>
      <c r="AF31" s="135">
        <v>90</v>
      </c>
      <c r="AG31" s="187">
        <f>SUM(Z13/45)</f>
        <v>0.16666666666666666</v>
      </c>
      <c r="AH31" s="7" t="s">
        <v>164</v>
      </c>
      <c r="AI31" s="135">
        <v>90</v>
      </c>
      <c r="AJ31" s="187">
        <f>SUM(Z18/45)</f>
        <v>0.21111111111111111</v>
      </c>
      <c r="AK31" s="7" t="s">
        <v>165</v>
      </c>
      <c r="AL31" s="135">
        <v>90</v>
      </c>
      <c r="AM31" s="187">
        <f>SUM(Z18/45)</f>
        <v>0.21111111111111111</v>
      </c>
      <c r="AN31" s="7" t="s">
        <v>166</v>
      </c>
      <c r="AO31" s="135">
        <v>90</v>
      </c>
      <c r="AP31" s="220">
        <f>SUM(Z18/45)</f>
        <v>0.21111111111111111</v>
      </c>
      <c r="AQ31" s="216">
        <v>42392</v>
      </c>
      <c r="AR31" s="156"/>
      <c r="AS31" s="135">
        <v>180</v>
      </c>
      <c r="AT31" s="187"/>
      <c r="AU31" s="156"/>
      <c r="AV31" s="135">
        <v>180</v>
      </c>
      <c r="AW31" s="218"/>
      <c r="AX31" s="219">
        <f t="shared" si="3"/>
        <v>106</v>
      </c>
      <c r="AY31" s="499"/>
      <c r="BA31" s="133"/>
      <c r="BB31" s="133"/>
      <c r="BC31" s="133"/>
    </row>
    <row r="32" spans="2:55" ht="12.75" customHeight="1" x14ac:dyDescent="0.25">
      <c r="B32" s="496"/>
      <c r="C32" s="32">
        <v>4</v>
      </c>
      <c r="D32" s="216">
        <v>42395</v>
      </c>
      <c r="E32" s="156"/>
      <c r="F32" s="77">
        <v>90</v>
      </c>
      <c r="G32" s="66"/>
      <c r="H32" s="156"/>
      <c r="I32" s="77">
        <v>90</v>
      </c>
      <c r="J32" s="66"/>
      <c r="K32" s="7" t="s">
        <v>164</v>
      </c>
      <c r="L32" s="77">
        <v>90</v>
      </c>
      <c r="M32" s="66">
        <f>SUM(Z18/45)</f>
        <v>0.21111111111111111</v>
      </c>
      <c r="N32" s="156"/>
      <c r="O32" s="77">
        <v>90</v>
      </c>
      <c r="P32" s="66"/>
      <c r="Q32" s="216">
        <v>42396</v>
      </c>
      <c r="R32" s="7" t="s">
        <v>159</v>
      </c>
      <c r="S32" s="77">
        <v>90</v>
      </c>
      <c r="T32" s="66">
        <f>SUM(Z13/45)</f>
        <v>0.16666666666666666</v>
      </c>
      <c r="U32" s="156"/>
      <c r="V32" s="77">
        <v>90</v>
      </c>
      <c r="W32" s="66"/>
      <c r="X32" s="216">
        <v>42398</v>
      </c>
      <c r="Y32" s="156"/>
      <c r="Z32" s="135">
        <v>90</v>
      </c>
      <c r="AA32" s="66"/>
      <c r="AB32" s="156"/>
      <c r="AC32" s="135">
        <v>90</v>
      </c>
      <c r="AD32" s="66"/>
      <c r="AE32" s="7" t="s">
        <v>160</v>
      </c>
      <c r="AF32" s="135">
        <v>90</v>
      </c>
      <c r="AG32" s="187">
        <f>SUM(Z13/45)</f>
        <v>0.16666666666666666</v>
      </c>
      <c r="AH32" s="156"/>
      <c r="AI32" s="135">
        <v>90</v>
      </c>
      <c r="AJ32" s="187"/>
      <c r="AK32" s="7" t="s">
        <v>165</v>
      </c>
      <c r="AL32" s="135">
        <v>90</v>
      </c>
      <c r="AM32" s="187">
        <f>SUM(Z18/45)</f>
        <v>0.21111111111111111</v>
      </c>
      <c r="AN32" s="7" t="s">
        <v>166</v>
      </c>
      <c r="AO32" s="135">
        <v>90</v>
      </c>
      <c r="AP32" s="220">
        <f>SUM(Z18/45)</f>
        <v>0.21111111111111111</v>
      </c>
      <c r="AQ32" s="216">
        <v>42399</v>
      </c>
      <c r="AR32" s="156"/>
      <c r="AS32" s="135">
        <v>180</v>
      </c>
      <c r="AT32" s="187"/>
      <c r="AU32" s="156"/>
      <c r="AV32" s="135">
        <v>180</v>
      </c>
      <c r="AW32" s="218"/>
      <c r="AX32" s="219">
        <f t="shared" si="3"/>
        <v>87</v>
      </c>
      <c r="AY32" s="499"/>
      <c r="BA32" s="133"/>
      <c r="BB32" s="133"/>
      <c r="BC32" s="133"/>
    </row>
    <row r="33" spans="2:59" ht="12.75" customHeight="1" x14ac:dyDescent="0.25">
      <c r="B33" s="496"/>
      <c r="C33" s="30">
        <v>5</v>
      </c>
      <c r="D33" s="216">
        <v>42371</v>
      </c>
      <c r="E33" s="156"/>
      <c r="F33" s="77">
        <v>90</v>
      </c>
      <c r="G33" s="66"/>
      <c r="H33" s="156"/>
      <c r="I33" s="77">
        <v>90</v>
      </c>
      <c r="J33" s="66"/>
      <c r="K33" s="112" t="s">
        <v>167</v>
      </c>
      <c r="L33" s="77">
        <v>90</v>
      </c>
      <c r="M33" s="66">
        <f>SUM(Z18/45)</f>
        <v>0.21111111111111111</v>
      </c>
      <c r="N33" s="156"/>
      <c r="O33" s="77">
        <v>90</v>
      </c>
      <c r="P33" s="66"/>
      <c r="Q33" s="216">
        <v>42403</v>
      </c>
      <c r="R33" s="7" t="s">
        <v>159</v>
      </c>
      <c r="S33" s="77">
        <v>90</v>
      </c>
      <c r="T33" s="66">
        <f>SUM(Z13/45)</f>
        <v>0.16666666666666666</v>
      </c>
      <c r="U33" s="156"/>
      <c r="V33" s="77">
        <v>90</v>
      </c>
      <c r="W33" s="66"/>
      <c r="X33" s="216">
        <v>42405</v>
      </c>
      <c r="Y33" s="156"/>
      <c r="Z33" s="135">
        <v>90</v>
      </c>
      <c r="AA33" s="66"/>
      <c r="AB33" s="156"/>
      <c r="AC33" s="135">
        <v>90</v>
      </c>
      <c r="AD33" s="66"/>
      <c r="AE33" s="7" t="s">
        <v>160</v>
      </c>
      <c r="AF33" s="135">
        <v>90</v>
      </c>
      <c r="AG33" s="187">
        <f>SUM(Z13/45)</f>
        <v>0.16666666666666666</v>
      </c>
      <c r="AH33" s="7" t="s">
        <v>164</v>
      </c>
      <c r="AI33" s="135">
        <v>90</v>
      </c>
      <c r="AJ33" s="187">
        <f>SUM(Z18/45)</f>
        <v>0.21111111111111111</v>
      </c>
      <c r="AK33" s="7" t="s">
        <v>165</v>
      </c>
      <c r="AL33" s="135">
        <v>90</v>
      </c>
      <c r="AM33" s="187">
        <f>SUM(Z18/45)</f>
        <v>0.21111111111111111</v>
      </c>
      <c r="AN33" s="7" t="s">
        <v>166</v>
      </c>
      <c r="AO33" s="135">
        <v>90</v>
      </c>
      <c r="AP33" s="220">
        <f>SUM(Z18/45)</f>
        <v>0.21111111111111111</v>
      </c>
      <c r="AQ33" s="216">
        <v>42406</v>
      </c>
      <c r="AR33" s="156"/>
      <c r="AS33" s="135">
        <v>180</v>
      </c>
      <c r="AT33" s="66"/>
      <c r="AU33" s="156"/>
      <c r="AV33" s="135">
        <v>180</v>
      </c>
      <c r="AW33" s="218"/>
      <c r="AX33" s="219">
        <f t="shared" si="3"/>
        <v>106</v>
      </c>
      <c r="AY33" s="499"/>
      <c r="BA33" s="133"/>
      <c r="BB33" s="221"/>
      <c r="BC33" s="133"/>
    </row>
    <row r="34" spans="2:59" ht="12.75" customHeight="1" x14ac:dyDescent="0.25">
      <c r="B34" s="496"/>
      <c r="C34" s="23">
        <v>6</v>
      </c>
      <c r="D34" s="35" t="s">
        <v>16</v>
      </c>
      <c r="E34" s="36"/>
      <c r="F34" s="37"/>
      <c r="G34" s="37"/>
      <c r="H34" s="37"/>
      <c r="I34" s="37"/>
      <c r="J34" s="37"/>
      <c r="K34" s="37"/>
      <c r="L34" s="37"/>
      <c r="M34" s="37"/>
      <c r="N34" s="37"/>
      <c r="O34" s="37"/>
      <c r="P34" s="38"/>
      <c r="Q34" s="39"/>
      <c r="R34" s="37"/>
      <c r="S34" s="37"/>
      <c r="T34" s="37"/>
      <c r="U34" s="37"/>
      <c r="V34" s="37"/>
      <c r="W34" s="37"/>
      <c r="X34" s="39"/>
      <c r="Y34" s="37"/>
      <c r="Z34" s="37"/>
      <c r="AA34" s="222"/>
      <c r="AB34" s="37"/>
      <c r="AC34" s="37"/>
      <c r="AD34" s="222"/>
      <c r="AE34" s="37"/>
      <c r="AF34" s="37"/>
      <c r="AG34" s="222"/>
      <c r="AH34" s="37"/>
      <c r="AI34" s="37"/>
      <c r="AJ34" s="222"/>
      <c r="AK34" s="37"/>
      <c r="AL34" s="37"/>
      <c r="AM34" s="222"/>
      <c r="AN34" s="37"/>
      <c r="AO34" s="37"/>
      <c r="AP34" s="223"/>
      <c r="AQ34" s="39"/>
      <c r="AR34" s="37"/>
      <c r="AS34" s="37"/>
      <c r="AT34" s="222"/>
      <c r="AU34" s="37"/>
      <c r="AV34" s="37"/>
      <c r="AW34" s="224"/>
      <c r="AX34" s="29">
        <f t="shared" si="3"/>
        <v>0</v>
      </c>
      <c r="AY34" s="499"/>
      <c r="BA34" s="133"/>
      <c r="BB34" s="221"/>
      <c r="BC34" s="133"/>
    </row>
    <row r="35" spans="2:59" ht="12.75" customHeight="1" x14ac:dyDescent="0.25">
      <c r="B35" s="496"/>
      <c r="C35" s="32">
        <v>7</v>
      </c>
      <c r="D35" s="216">
        <v>42416</v>
      </c>
      <c r="E35" s="156"/>
      <c r="F35" s="77">
        <v>90</v>
      </c>
      <c r="G35" s="66"/>
      <c r="H35" s="156"/>
      <c r="I35" s="77">
        <v>90</v>
      </c>
      <c r="J35" s="66"/>
      <c r="K35" s="112" t="s">
        <v>167</v>
      </c>
      <c r="L35" s="77">
        <v>90</v>
      </c>
      <c r="M35" s="66">
        <f>SUM(Z18/45)</f>
        <v>0.21111111111111111</v>
      </c>
      <c r="N35" s="156"/>
      <c r="O35" s="77">
        <v>90</v>
      </c>
      <c r="P35" s="66"/>
      <c r="Q35" s="216">
        <v>42417</v>
      </c>
      <c r="R35" s="7" t="s">
        <v>159</v>
      </c>
      <c r="S35" s="77">
        <v>90</v>
      </c>
      <c r="T35" s="66">
        <f>SUM(Z13/45)</f>
        <v>0.16666666666666666</v>
      </c>
      <c r="U35" s="156"/>
      <c r="V35" s="77">
        <v>90</v>
      </c>
      <c r="W35" s="66"/>
      <c r="X35" s="216">
        <v>42419</v>
      </c>
      <c r="Y35" s="156"/>
      <c r="Z35" s="135">
        <v>90</v>
      </c>
      <c r="AA35" s="66"/>
      <c r="AB35" s="156"/>
      <c r="AC35" s="135">
        <v>90</v>
      </c>
      <c r="AD35" s="66"/>
      <c r="AE35" s="7" t="s">
        <v>160</v>
      </c>
      <c r="AF35" s="77">
        <v>90</v>
      </c>
      <c r="AG35" s="187">
        <f>SUM(Z13/45)</f>
        <v>0.16666666666666666</v>
      </c>
      <c r="AH35" s="7" t="s">
        <v>164</v>
      </c>
      <c r="AI35" s="77">
        <v>90</v>
      </c>
      <c r="AJ35" s="187">
        <f>SUM(Z18/45)</f>
        <v>0.21111111111111111</v>
      </c>
      <c r="AK35" s="7" t="s">
        <v>165</v>
      </c>
      <c r="AL35" s="77">
        <v>90</v>
      </c>
      <c r="AM35" s="187">
        <f>SUM(Z18/45)</f>
        <v>0.21111111111111111</v>
      </c>
      <c r="AN35" s="7" t="s">
        <v>166</v>
      </c>
      <c r="AO35" s="77">
        <v>90</v>
      </c>
      <c r="AP35" s="220">
        <f>SUM(Z18/45)</f>
        <v>0.21111111111111111</v>
      </c>
      <c r="AQ35" s="216">
        <v>42420</v>
      </c>
      <c r="AR35" s="156"/>
      <c r="AS35" s="135">
        <v>180</v>
      </c>
      <c r="AT35" s="66"/>
      <c r="AU35" s="156"/>
      <c r="AV35" s="135">
        <v>180</v>
      </c>
      <c r="AW35" s="218"/>
      <c r="AX35" s="225">
        <f t="shared" si="3"/>
        <v>106</v>
      </c>
      <c r="AY35" s="499"/>
      <c r="BA35" s="133"/>
      <c r="BB35" s="133"/>
      <c r="BC35" s="133"/>
    </row>
    <row r="36" spans="2:59" ht="12.75" customHeight="1" x14ac:dyDescent="0.25">
      <c r="B36" s="496"/>
      <c r="C36" s="32">
        <v>8</v>
      </c>
      <c r="D36" s="216">
        <v>42392</v>
      </c>
      <c r="E36" s="156"/>
      <c r="F36" s="77">
        <v>90</v>
      </c>
      <c r="G36" s="66"/>
      <c r="H36" s="156"/>
      <c r="I36" s="77">
        <v>90</v>
      </c>
      <c r="J36" s="66"/>
      <c r="K36" s="7" t="s">
        <v>164</v>
      </c>
      <c r="L36" s="77">
        <v>90</v>
      </c>
      <c r="M36" s="66">
        <f>SUM(Z18/45)</f>
        <v>0.21111111111111111</v>
      </c>
      <c r="N36" s="156"/>
      <c r="O36" s="77">
        <v>90</v>
      </c>
      <c r="P36" s="66"/>
      <c r="Q36" s="216">
        <v>42424</v>
      </c>
      <c r="R36" s="7" t="s">
        <v>159</v>
      </c>
      <c r="S36" s="77">
        <v>90</v>
      </c>
      <c r="T36" s="66">
        <f>SUM(Z13/45)</f>
        <v>0.16666666666666666</v>
      </c>
      <c r="U36" s="156"/>
      <c r="V36" s="77">
        <v>90</v>
      </c>
      <c r="W36" s="66"/>
      <c r="X36" s="216">
        <v>42426</v>
      </c>
      <c r="Y36" s="156"/>
      <c r="Z36" s="135">
        <v>90</v>
      </c>
      <c r="AA36" s="66"/>
      <c r="AB36" s="156"/>
      <c r="AC36" s="135">
        <v>90</v>
      </c>
      <c r="AD36" s="66"/>
      <c r="AE36" s="7" t="s">
        <v>160</v>
      </c>
      <c r="AF36" s="77">
        <v>90</v>
      </c>
      <c r="AG36" s="187">
        <f>SUM(Z13/45)</f>
        <v>0.16666666666666666</v>
      </c>
      <c r="AH36" s="156"/>
      <c r="AI36" s="77">
        <v>90</v>
      </c>
      <c r="AJ36" s="187"/>
      <c r="AK36" s="7" t="s">
        <v>165</v>
      </c>
      <c r="AL36" s="77">
        <v>90</v>
      </c>
      <c r="AM36" s="187">
        <f>SUM(Z18/45)</f>
        <v>0.21111111111111111</v>
      </c>
      <c r="AN36" s="7" t="s">
        <v>166</v>
      </c>
      <c r="AO36" s="77">
        <v>90</v>
      </c>
      <c r="AP36" s="220">
        <f>SUM(Z18/45)</f>
        <v>0.21111111111111111</v>
      </c>
      <c r="AQ36" s="216">
        <v>42427</v>
      </c>
      <c r="AR36" s="156"/>
      <c r="AS36" s="135">
        <v>180</v>
      </c>
      <c r="AT36" s="66"/>
      <c r="AU36" s="156"/>
      <c r="AV36" s="135">
        <v>180</v>
      </c>
      <c r="AW36" s="218"/>
      <c r="AX36" s="225">
        <f t="shared" si="3"/>
        <v>87</v>
      </c>
      <c r="AY36" s="499"/>
      <c r="BA36" s="133"/>
      <c r="BB36" s="133"/>
      <c r="BC36" s="133"/>
    </row>
    <row r="37" spans="2:59" ht="12.75" customHeight="1" x14ac:dyDescent="0.25">
      <c r="B37" s="496"/>
      <c r="C37" s="32">
        <v>9</v>
      </c>
      <c r="D37" s="216">
        <v>42430</v>
      </c>
      <c r="E37" s="156"/>
      <c r="F37" s="77">
        <v>90</v>
      </c>
      <c r="G37" s="66"/>
      <c r="H37" s="156"/>
      <c r="I37" s="77">
        <v>90</v>
      </c>
      <c r="J37" s="66"/>
      <c r="K37" s="112" t="s">
        <v>167</v>
      </c>
      <c r="L37" s="77">
        <v>90</v>
      </c>
      <c r="M37" s="66">
        <f>SUM(Z18/45)</f>
        <v>0.21111111111111111</v>
      </c>
      <c r="N37" s="156"/>
      <c r="O37" s="77">
        <v>90</v>
      </c>
      <c r="P37" s="66"/>
      <c r="Q37" s="216">
        <v>42431</v>
      </c>
      <c r="R37" s="7" t="s">
        <v>159</v>
      </c>
      <c r="S37" s="77">
        <v>90</v>
      </c>
      <c r="T37" s="66">
        <f>SUM(Z13/45)</f>
        <v>0.16666666666666666</v>
      </c>
      <c r="U37" s="156"/>
      <c r="V37" s="77">
        <v>90</v>
      </c>
      <c r="W37" s="66"/>
      <c r="X37" s="216">
        <v>42433</v>
      </c>
      <c r="Y37" s="156"/>
      <c r="Z37" s="135">
        <v>90</v>
      </c>
      <c r="AA37" s="66"/>
      <c r="AB37" s="156"/>
      <c r="AC37" s="135">
        <v>90</v>
      </c>
      <c r="AD37" s="66"/>
      <c r="AE37" s="7" t="s">
        <v>160</v>
      </c>
      <c r="AF37" s="77">
        <v>90</v>
      </c>
      <c r="AG37" s="187">
        <f>SUM(Z13/45)</f>
        <v>0.16666666666666666</v>
      </c>
      <c r="AH37" s="7" t="s">
        <v>164</v>
      </c>
      <c r="AI37" s="77">
        <v>90</v>
      </c>
      <c r="AJ37" s="187">
        <f>SUM(Z18/45)</f>
        <v>0.21111111111111111</v>
      </c>
      <c r="AK37" s="7" t="s">
        <v>165</v>
      </c>
      <c r="AL37" s="77">
        <v>90</v>
      </c>
      <c r="AM37" s="187">
        <f>SUM(Z18/45)</f>
        <v>0.21111111111111111</v>
      </c>
      <c r="AN37" s="7" t="s">
        <v>166</v>
      </c>
      <c r="AO37" s="77">
        <v>90</v>
      </c>
      <c r="AP37" s="220">
        <f>SUM(Z18/45)</f>
        <v>0.21111111111111111</v>
      </c>
      <c r="AQ37" s="216">
        <v>42434</v>
      </c>
      <c r="AR37" s="156"/>
      <c r="AS37" s="135">
        <v>180</v>
      </c>
      <c r="AT37" s="66"/>
      <c r="AU37" s="156"/>
      <c r="AV37" s="135">
        <v>180</v>
      </c>
      <c r="AW37" s="218"/>
      <c r="AX37" s="225">
        <f t="shared" si="3"/>
        <v>106</v>
      </c>
      <c r="AY37" s="499"/>
      <c r="BA37" s="133"/>
      <c r="BB37" s="133"/>
      <c r="BC37" s="133"/>
    </row>
    <row r="38" spans="2:59" ht="12.75" customHeight="1" x14ac:dyDescent="0.25">
      <c r="B38" s="496"/>
      <c r="C38" s="32">
        <v>10</v>
      </c>
      <c r="D38" s="216">
        <v>42437</v>
      </c>
      <c r="E38" s="156"/>
      <c r="F38" s="77">
        <v>90</v>
      </c>
      <c r="G38" s="66"/>
      <c r="H38" s="156"/>
      <c r="I38" s="77">
        <v>90</v>
      </c>
      <c r="J38" s="66"/>
      <c r="K38" s="7" t="s">
        <v>164</v>
      </c>
      <c r="L38" s="77">
        <v>90</v>
      </c>
      <c r="M38" s="66">
        <f>SUM(Z18/45)</f>
        <v>0.21111111111111111</v>
      </c>
      <c r="N38" s="156"/>
      <c r="O38" s="77">
        <v>90</v>
      </c>
      <c r="P38" s="66"/>
      <c r="Q38" s="216">
        <v>42438</v>
      </c>
      <c r="R38" s="7" t="s">
        <v>159</v>
      </c>
      <c r="S38" s="77">
        <v>90</v>
      </c>
      <c r="T38" s="66">
        <f>SUM(Z13/45)</f>
        <v>0.16666666666666666</v>
      </c>
      <c r="U38" s="156"/>
      <c r="V38" s="77">
        <v>90</v>
      </c>
      <c r="W38" s="66"/>
      <c r="X38" s="216">
        <v>42440</v>
      </c>
      <c r="Y38" s="156"/>
      <c r="Z38" s="77">
        <v>90</v>
      </c>
      <c r="AA38" s="66"/>
      <c r="AB38" s="156"/>
      <c r="AC38" s="77">
        <v>90</v>
      </c>
      <c r="AD38" s="66"/>
      <c r="AE38" s="7" t="s">
        <v>160</v>
      </c>
      <c r="AF38" s="77">
        <v>90</v>
      </c>
      <c r="AG38" s="187">
        <f>SUM(Z13/45)</f>
        <v>0.16666666666666666</v>
      </c>
      <c r="AH38" s="156"/>
      <c r="AI38" s="77">
        <v>90</v>
      </c>
      <c r="AJ38" s="187"/>
      <c r="AK38" s="7" t="s">
        <v>165</v>
      </c>
      <c r="AL38" s="77">
        <v>90</v>
      </c>
      <c r="AM38" s="187">
        <f>SUM(Z18/45)</f>
        <v>0.21111111111111111</v>
      </c>
      <c r="AN38" s="7" t="s">
        <v>166</v>
      </c>
      <c r="AO38" s="77">
        <v>90</v>
      </c>
      <c r="AP38" s="220">
        <f>SUM(Z18/45)</f>
        <v>0.21111111111111111</v>
      </c>
      <c r="AQ38" s="216">
        <v>42441</v>
      </c>
      <c r="AR38" s="156"/>
      <c r="AS38" s="135">
        <v>180</v>
      </c>
      <c r="AT38" s="66"/>
      <c r="AU38" s="156"/>
      <c r="AV38" s="135">
        <v>180</v>
      </c>
      <c r="AW38" s="184"/>
      <c r="AX38" s="225">
        <f t="shared" si="3"/>
        <v>87</v>
      </c>
      <c r="AY38" s="499"/>
      <c r="BA38" s="133"/>
      <c r="BB38" s="133"/>
      <c r="BC38" s="133"/>
    </row>
    <row r="39" spans="2:59" ht="12.75" customHeight="1" x14ac:dyDescent="0.25">
      <c r="B39" s="496"/>
      <c r="C39" s="30">
        <v>11</v>
      </c>
      <c r="D39" s="216">
        <v>42444</v>
      </c>
      <c r="E39" s="156"/>
      <c r="F39" s="77">
        <v>90</v>
      </c>
      <c r="G39" s="66"/>
      <c r="H39" s="156"/>
      <c r="I39" s="77">
        <v>90</v>
      </c>
      <c r="J39" s="66"/>
      <c r="K39" s="112" t="s">
        <v>167</v>
      </c>
      <c r="L39" s="77">
        <v>90</v>
      </c>
      <c r="M39" s="66">
        <f>SUM(Z18/45)</f>
        <v>0.21111111111111111</v>
      </c>
      <c r="N39" s="156"/>
      <c r="O39" s="77">
        <v>90</v>
      </c>
      <c r="P39" s="66"/>
      <c r="Q39" s="216">
        <v>42445</v>
      </c>
      <c r="R39" s="7" t="s">
        <v>159</v>
      </c>
      <c r="S39" s="77">
        <v>90</v>
      </c>
      <c r="T39" s="66">
        <f>SUM(Z13/45)</f>
        <v>0.16666666666666666</v>
      </c>
      <c r="U39" s="156"/>
      <c r="V39" s="77">
        <v>90</v>
      </c>
      <c r="W39" s="66"/>
      <c r="X39" s="216">
        <v>42447</v>
      </c>
      <c r="Y39" s="156"/>
      <c r="Z39" s="77">
        <v>90</v>
      </c>
      <c r="AA39" s="66"/>
      <c r="AB39" s="156"/>
      <c r="AC39" s="77">
        <v>90</v>
      </c>
      <c r="AD39" s="66"/>
      <c r="AE39" s="7" t="s">
        <v>160</v>
      </c>
      <c r="AF39" s="77">
        <v>90</v>
      </c>
      <c r="AG39" s="187">
        <f>SUM(Z13/45)</f>
        <v>0.16666666666666666</v>
      </c>
      <c r="AH39" s="7" t="s">
        <v>164</v>
      </c>
      <c r="AI39" s="77">
        <v>90</v>
      </c>
      <c r="AJ39" s="187">
        <f>SUM(Z18/45)</f>
        <v>0.21111111111111111</v>
      </c>
      <c r="AK39" s="7" t="s">
        <v>165</v>
      </c>
      <c r="AL39" s="77">
        <v>90</v>
      </c>
      <c r="AM39" s="187">
        <f>SUM(Z18/45)</f>
        <v>0.21111111111111111</v>
      </c>
      <c r="AN39" s="7" t="s">
        <v>166</v>
      </c>
      <c r="AO39" s="77">
        <v>90</v>
      </c>
      <c r="AP39" s="220">
        <f>SUM(Z18/45)</f>
        <v>0.21111111111111111</v>
      </c>
      <c r="AQ39" s="216">
        <v>42448</v>
      </c>
      <c r="AR39" s="156"/>
      <c r="AS39" s="135">
        <v>180</v>
      </c>
      <c r="AT39" s="66"/>
      <c r="AU39" s="156"/>
      <c r="AV39" s="135">
        <v>180</v>
      </c>
      <c r="AW39" s="218"/>
      <c r="AX39" s="225">
        <f>SUM(F39*G39+I39*J39+L39*M39+O39*P39+S39*T39+V39*W39+Z39*AA39+AC39*AD39+AF39*AG39+AI39*AJ39+AL39*AM39+AO39*AP39+AS39*AT39+AV39*AW39)</f>
        <v>106</v>
      </c>
      <c r="AY39" s="499"/>
      <c r="BA39" s="133"/>
      <c r="BB39" s="133"/>
      <c r="BC39" s="133"/>
    </row>
    <row r="40" spans="2:59" ht="12.75" customHeight="1" x14ac:dyDescent="0.25">
      <c r="B40" s="496"/>
      <c r="C40" s="43">
        <v>12</v>
      </c>
      <c r="D40" s="44" t="s">
        <v>18</v>
      </c>
      <c r="E40" s="45"/>
      <c r="F40" s="45"/>
      <c r="G40" s="45"/>
      <c r="H40" s="45"/>
      <c r="I40" s="45"/>
      <c r="J40" s="45"/>
      <c r="K40" s="46"/>
      <c r="L40" s="45"/>
      <c r="M40" s="45"/>
      <c r="N40" s="46"/>
      <c r="O40" s="45"/>
      <c r="P40" s="45"/>
      <c r="Q40" s="47"/>
      <c r="R40" s="46"/>
      <c r="S40" s="45"/>
      <c r="T40" s="45"/>
      <c r="U40" s="46"/>
      <c r="V40" s="45"/>
      <c r="W40" s="45"/>
      <c r="X40" s="47"/>
      <c r="Y40" s="46"/>
      <c r="Z40" s="45"/>
      <c r="AA40" s="45"/>
      <c r="AB40" s="46"/>
      <c r="AC40" s="45"/>
      <c r="AD40" s="45"/>
      <c r="AE40" s="46"/>
      <c r="AF40" s="45"/>
      <c r="AG40" s="45"/>
      <c r="AH40" s="49"/>
      <c r="AI40" s="45"/>
      <c r="AJ40" s="45"/>
      <c r="AK40" s="46"/>
      <c r="AL40" s="45"/>
      <c r="AM40" s="45"/>
      <c r="AN40" s="49"/>
      <c r="AO40" s="45"/>
      <c r="AP40" s="48"/>
      <c r="AQ40" s="47"/>
      <c r="AR40" s="46"/>
      <c r="AS40" s="45"/>
      <c r="AT40" s="45"/>
      <c r="AU40" s="46"/>
      <c r="AV40" s="45"/>
      <c r="AW40" s="226"/>
      <c r="AX40" s="29">
        <f t="shared" si="3"/>
        <v>0</v>
      </c>
      <c r="AY40" s="499"/>
      <c r="BA40" s="133"/>
      <c r="BB40" s="133"/>
      <c r="BC40" s="133"/>
    </row>
    <row r="41" spans="2:59" ht="12.75" customHeight="1" thickBot="1" x14ac:dyDescent="0.3">
      <c r="B41" s="497"/>
      <c r="C41" s="43">
        <v>13</v>
      </c>
      <c r="D41" s="44"/>
      <c r="E41" s="45"/>
      <c r="F41" s="45"/>
      <c r="G41" s="45"/>
      <c r="H41" s="45"/>
      <c r="I41" s="45"/>
      <c r="J41" s="45"/>
      <c r="K41" s="46"/>
      <c r="L41" s="45"/>
      <c r="M41" s="45"/>
      <c r="N41" s="46"/>
      <c r="O41" s="45"/>
      <c r="P41" s="45"/>
      <c r="Q41" s="47"/>
      <c r="R41" s="46"/>
      <c r="S41" s="45"/>
      <c r="T41" s="48"/>
      <c r="U41" s="46"/>
      <c r="V41" s="45"/>
      <c r="W41" s="45"/>
      <c r="X41" s="47"/>
      <c r="Y41" s="46"/>
      <c r="Z41" s="45"/>
      <c r="AA41" s="45"/>
      <c r="AB41" s="46"/>
      <c r="AC41" s="45"/>
      <c r="AD41" s="45"/>
      <c r="AE41" s="46"/>
      <c r="AF41" s="45"/>
      <c r="AG41" s="45"/>
      <c r="AH41" s="49"/>
      <c r="AI41" s="45"/>
      <c r="AJ41" s="45"/>
      <c r="AK41" s="46"/>
      <c r="AL41" s="45"/>
      <c r="AM41" s="45"/>
      <c r="AN41" s="49"/>
      <c r="AO41" s="45"/>
      <c r="AP41" s="48"/>
      <c r="AQ41" s="60"/>
      <c r="AR41" s="61"/>
      <c r="AS41" s="227"/>
      <c r="AT41" s="227"/>
      <c r="AU41" s="61"/>
      <c r="AV41" s="227"/>
      <c r="AW41" s="228"/>
      <c r="AX41" s="201">
        <f t="shared" si="3"/>
        <v>0</v>
      </c>
      <c r="AY41" s="499"/>
      <c r="AZ41" s="41"/>
      <c r="BA41" s="133"/>
      <c r="BB41" s="133"/>
      <c r="BC41" s="133"/>
    </row>
    <row r="42" spans="2:59" ht="13.5" customHeight="1" x14ac:dyDescent="0.25">
      <c r="B42" s="500" t="s">
        <v>17</v>
      </c>
      <c r="C42" s="16"/>
      <c r="D42" s="11" t="s">
        <v>6</v>
      </c>
      <c r="E42" s="12" t="s">
        <v>57</v>
      </c>
      <c r="F42" s="13"/>
      <c r="G42" s="13"/>
      <c r="H42" s="13"/>
      <c r="I42" s="13"/>
      <c r="J42" s="14"/>
      <c r="K42" s="15" t="s">
        <v>8</v>
      </c>
      <c r="L42" s="13"/>
      <c r="M42" s="13"/>
      <c r="N42" s="13"/>
      <c r="O42" s="13"/>
      <c r="P42" s="13"/>
      <c r="Q42" s="11" t="s">
        <v>7</v>
      </c>
      <c r="R42" s="12" t="s">
        <v>51</v>
      </c>
      <c r="S42" s="13"/>
      <c r="T42" s="13"/>
      <c r="U42" s="12"/>
      <c r="V42" s="13"/>
      <c r="W42" s="80"/>
      <c r="X42" s="11" t="s">
        <v>9</v>
      </c>
      <c r="Y42" s="12" t="s">
        <v>58</v>
      </c>
      <c r="Z42" s="13"/>
      <c r="AA42" s="13"/>
      <c r="AB42" s="13"/>
      <c r="AC42" s="13"/>
      <c r="AD42" s="13"/>
      <c r="AE42" s="15" t="s">
        <v>49</v>
      </c>
      <c r="AF42" s="13"/>
      <c r="AG42" s="13"/>
      <c r="AH42" s="13"/>
      <c r="AI42" s="13"/>
      <c r="AJ42" s="13"/>
      <c r="AK42" s="15" t="s">
        <v>50</v>
      </c>
      <c r="AL42" s="13"/>
      <c r="AM42" s="13"/>
      <c r="AN42" s="13"/>
      <c r="AO42" s="13"/>
      <c r="AP42" s="13"/>
      <c r="AQ42" s="11" t="s">
        <v>10</v>
      </c>
      <c r="AR42" s="12" t="s">
        <v>59</v>
      </c>
      <c r="AS42" s="13"/>
      <c r="AT42" s="13"/>
      <c r="AU42" s="13"/>
      <c r="AV42" s="13"/>
      <c r="AW42" s="13"/>
      <c r="AX42" s="203"/>
      <c r="AY42" s="498">
        <f>SUBTOTAL(9,AX44:AX56)</f>
        <v>1128</v>
      </c>
      <c r="AZ42" s="41"/>
      <c r="BA42" s="133"/>
      <c r="BB42" s="133"/>
      <c r="BC42" s="133"/>
    </row>
    <row r="43" spans="2:59" x14ac:dyDescent="0.25">
      <c r="B43" s="501"/>
      <c r="C43" s="21" t="s">
        <v>11</v>
      </c>
      <c r="D43" s="18" t="s">
        <v>12</v>
      </c>
      <c r="E43" s="19" t="s">
        <v>13</v>
      </c>
      <c r="F43" s="19" t="s">
        <v>26</v>
      </c>
      <c r="G43" s="19" t="s">
        <v>27</v>
      </c>
      <c r="H43" s="19" t="s">
        <v>13</v>
      </c>
      <c r="I43" s="19" t="s">
        <v>26</v>
      </c>
      <c r="J43" s="19" t="s">
        <v>27</v>
      </c>
      <c r="K43" s="19" t="s">
        <v>13</v>
      </c>
      <c r="L43" s="19" t="s">
        <v>26</v>
      </c>
      <c r="M43" s="19" t="s">
        <v>27</v>
      </c>
      <c r="N43" s="19" t="s">
        <v>13</v>
      </c>
      <c r="O43" s="19" t="s">
        <v>26</v>
      </c>
      <c r="P43" s="20" t="s">
        <v>27</v>
      </c>
      <c r="Q43" s="18" t="s">
        <v>12</v>
      </c>
      <c r="R43" s="19" t="s">
        <v>13</v>
      </c>
      <c r="S43" s="19" t="s">
        <v>26</v>
      </c>
      <c r="T43" s="20" t="s">
        <v>27</v>
      </c>
      <c r="U43" s="19" t="s">
        <v>13</v>
      </c>
      <c r="V43" s="19" t="s">
        <v>26</v>
      </c>
      <c r="W43" s="81" t="s">
        <v>27</v>
      </c>
      <c r="X43" s="18" t="s">
        <v>12</v>
      </c>
      <c r="Y43" s="19" t="s">
        <v>13</v>
      </c>
      <c r="Z43" s="19" t="s">
        <v>26</v>
      </c>
      <c r="AA43" s="19" t="s">
        <v>27</v>
      </c>
      <c r="AB43" s="19" t="s">
        <v>13</v>
      </c>
      <c r="AC43" s="19" t="s">
        <v>26</v>
      </c>
      <c r="AD43" s="19" t="s">
        <v>27</v>
      </c>
      <c r="AE43" s="19" t="s">
        <v>13</v>
      </c>
      <c r="AF43" s="19" t="s">
        <v>26</v>
      </c>
      <c r="AG43" s="19" t="s">
        <v>27</v>
      </c>
      <c r="AH43" s="19" t="s">
        <v>13</v>
      </c>
      <c r="AI43" s="19" t="s">
        <v>26</v>
      </c>
      <c r="AJ43" s="19" t="s">
        <v>27</v>
      </c>
      <c r="AK43" s="19" t="s">
        <v>13</v>
      </c>
      <c r="AL43" s="19" t="s">
        <v>26</v>
      </c>
      <c r="AM43" s="19" t="s">
        <v>27</v>
      </c>
      <c r="AN43" s="19" t="s">
        <v>13</v>
      </c>
      <c r="AO43" s="19" t="s">
        <v>26</v>
      </c>
      <c r="AP43" s="19" t="s">
        <v>27</v>
      </c>
      <c r="AQ43" s="18" t="s">
        <v>12</v>
      </c>
      <c r="AR43" s="19" t="s">
        <v>13</v>
      </c>
      <c r="AS43" s="19" t="s">
        <v>26</v>
      </c>
      <c r="AT43" s="19" t="s">
        <v>27</v>
      </c>
      <c r="AU43" s="19" t="s">
        <v>13</v>
      </c>
      <c r="AV43" s="19" t="s">
        <v>26</v>
      </c>
      <c r="AW43" s="20" t="s">
        <v>27</v>
      </c>
      <c r="AX43" s="21" t="s">
        <v>14</v>
      </c>
      <c r="AY43" s="499"/>
      <c r="BA43" s="133"/>
      <c r="BB43" s="133"/>
      <c r="BC43" s="133"/>
    </row>
    <row r="44" spans="2:59" x14ac:dyDescent="0.25">
      <c r="B44" s="501"/>
      <c r="C44" s="50">
        <v>14</v>
      </c>
      <c r="D44" s="216">
        <v>42465</v>
      </c>
      <c r="E44" s="156"/>
      <c r="F44" s="77">
        <v>90</v>
      </c>
      <c r="G44" s="66"/>
      <c r="H44" s="156"/>
      <c r="I44" s="77">
        <v>90</v>
      </c>
      <c r="J44" s="66"/>
      <c r="K44" s="7" t="s">
        <v>164</v>
      </c>
      <c r="L44" s="77">
        <v>90</v>
      </c>
      <c r="M44" s="66">
        <f>SUM(Z18/45)</f>
        <v>0.21111111111111111</v>
      </c>
      <c r="N44" s="156"/>
      <c r="O44" s="77">
        <v>90</v>
      </c>
      <c r="P44" s="229"/>
      <c r="Q44" s="216">
        <v>42466</v>
      </c>
      <c r="R44" s="7" t="s">
        <v>159</v>
      </c>
      <c r="S44" s="77">
        <v>90</v>
      </c>
      <c r="T44" s="202">
        <f>SUM(Z13/45)</f>
        <v>0.16666666666666666</v>
      </c>
      <c r="U44" s="156"/>
      <c r="V44" s="77">
        <v>90</v>
      </c>
      <c r="W44" s="184"/>
      <c r="X44" s="216">
        <v>42468</v>
      </c>
      <c r="Y44" s="156"/>
      <c r="Z44" s="77">
        <v>90</v>
      </c>
      <c r="AA44" s="66"/>
      <c r="AB44" s="156"/>
      <c r="AC44" s="77">
        <v>90</v>
      </c>
      <c r="AD44" s="66"/>
      <c r="AE44" s="7" t="s">
        <v>160</v>
      </c>
      <c r="AF44" s="77">
        <v>90</v>
      </c>
      <c r="AG44" s="187">
        <f>SUM(Z13/45)</f>
        <v>0.16666666666666666</v>
      </c>
      <c r="AH44" s="156"/>
      <c r="AI44" s="77">
        <v>90</v>
      </c>
      <c r="AJ44" s="33"/>
      <c r="AK44" s="7" t="s">
        <v>165</v>
      </c>
      <c r="AL44" s="77">
        <v>90</v>
      </c>
      <c r="AM44" s="187">
        <f>SUM(Z18/45)</f>
        <v>0.21111111111111111</v>
      </c>
      <c r="AN44" s="7" t="s">
        <v>166</v>
      </c>
      <c r="AO44" s="77">
        <v>90</v>
      </c>
      <c r="AP44" s="187">
        <f>SUM(Z18/45)</f>
        <v>0.21111111111111111</v>
      </c>
      <c r="AQ44" s="216">
        <v>42469</v>
      </c>
      <c r="AR44" s="7" t="s">
        <v>166</v>
      </c>
      <c r="AS44" s="77">
        <v>180</v>
      </c>
      <c r="AT44" s="187">
        <f>SUM(Z18/45)</f>
        <v>0.21111111111111111</v>
      </c>
      <c r="AU44" s="156"/>
      <c r="AV44" s="77">
        <v>180</v>
      </c>
      <c r="AW44" s="34"/>
      <c r="AX44" s="230">
        <f t="shared" si="3"/>
        <v>125</v>
      </c>
      <c r="AY44" s="499"/>
      <c r="BA44" s="133"/>
      <c r="BB44" s="133"/>
      <c r="BC44" s="133"/>
    </row>
    <row r="45" spans="2:59" x14ac:dyDescent="0.25">
      <c r="B45" s="501"/>
      <c r="C45" s="50">
        <v>15</v>
      </c>
      <c r="D45" s="216">
        <v>42472</v>
      </c>
      <c r="E45" s="156"/>
      <c r="F45" s="77">
        <v>90</v>
      </c>
      <c r="G45" s="66"/>
      <c r="H45" s="156"/>
      <c r="I45" s="77">
        <v>90</v>
      </c>
      <c r="J45" s="66"/>
      <c r="K45" s="112" t="s">
        <v>167</v>
      </c>
      <c r="L45" s="77">
        <v>90</v>
      </c>
      <c r="M45" s="66">
        <f>SUM(Z18/45)</f>
        <v>0.21111111111111111</v>
      </c>
      <c r="N45" s="156"/>
      <c r="O45" s="77">
        <v>90</v>
      </c>
      <c r="P45" s="229"/>
      <c r="Q45" s="216">
        <v>42473</v>
      </c>
      <c r="R45" s="7" t="s">
        <v>159</v>
      </c>
      <c r="S45" s="77">
        <v>90</v>
      </c>
      <c r="T45" s="202">
        <f>SUM(Z13/45)</f>
        <v>0.16666666666666666</v>
      </c>
      <c r="U45" s="156"/>
      <c r="V45" s="77">
        <v>90</v>
      </c>
      <c r="W45" s="184"/>
      <c r="X45" s="216">
        <v>42475</v>
      </c>
      <c r="Y45" s="156"/>
      <c r="Z45" s="77">
        <v>90</v>
      </c>
      <c r="AA45" s="66"/>
      <c r="AB45" s="156"/>
      <c r="AC45" s="77">
        <v>90</v>
      </c>
      <c r="AD45" s="66"/>
      <c r="AE45" s="7" t="s">
        <v>160</v>
      </c>
      <c r="AF45" s="77">
        <v>90</v>
      </c>
      <c r="AG45" s="187">
        <f>SUM(Z13/45)</f>
        <v>0.16666666666666666</v>
      </c>
      <c r="AH45" s="7" t="s">
        <v>164</v>
      </c>
      <c r="AI45" s="77">
        <v>90</v>
      </c>
      <c r="AJ45" s="187">
        <f>SUM(Z18/45)</f>
        <v>0.21111111111111111</v>
      </c>
      <c r="AK45" s="7" t="s">
        <v>165</v>
      </c>
      <c r="AL45" s="77">
        <v>90</v>
      </c>
      <c r="AM45" s="187">
        <f>SUM(Z18/45)</f>
        <v>0.21111111111111111</v>
      </c>
      <c r="AN45" s="7" t="s">
        <v>166</v>
      </c>
      <c r="AO45" s="77">
        <v>90</v>
      </c>
      <c r="AP45" s="187">
        <f>SUM(Z18/45)</f>
        <v>0.21111111111111111</v>
      </c>
      <c r="AQ45" s="216">
        <v>42476</v>
      </c>
      <c r="AR45" s="7" t="s">
        <v>166</v>
      </c>
      <c r="AS45" s="77">
        <v>180</v>
      </c>
      <c r="AT45" s="187">
        <f>SUM(Z18/45)</f>
        <v>0.21111111111111111</v>
      </c>
      <c r="AU45" s="156"/>
      <c r="AV45" s="77">
        <v>180</v>
      </c>
      <c r="AW45" s="34"/>
      <c r="AX45" s="230">
        <f t="shared" si="3"/>
        <v>144</v>
      </c>
      <c r="AY45" s="499"/>
      <c r="BA45" s="133"/>
      <c r="BB45" s="231"/>
      <c r="BC45" s="133"/>
    </row>
    <row r="46" spans="2:59" x14ac:dyDescent="0.25">
      <c r="B46" s="501"/>
      <c r="C46" s="50">
        <v>16</v>
      </c>
      <c r="D46" s="216">
        <v>42479</v>
      </c>
      <c r="E46" s="156"/>
      <c r="F46" s="77">
        <v>90</v>
      </c>
      <c r="G46" s="66"/>
      <c r="H46" s="156"/>
      <c r="I46" s="77">
        <v>90</v>
      </c>
      <c r="J46" s="66"/>
      <c r="K46" s="7" t="s">
        <v>164</v>
      </c>
      <c r="L46" s="77">
        <v>90</v>
      </c>
      <c r="M46" s="66">
        <f>SUM(Z18/45)</f>
        <v>0.21111111111111111</v>
      </c>
      <c r="N46" s="156"/>
      <c r="O46" s="77">
        <v>90</v>
      </c>
      <c r="P46" s="229"/>
      <c r="Q46" s="216">
        <v>42480</v>
      </c>
      <c r="R46" s="7" t="s">
        <v>159</v>
      </c>
      <c r="S46" s="77">
        <v>90</v>
      </c>
      <c r="T46" s="202">
        <f>SUM(Z13/45)</f>
        <v>0.16666666666666666</v>
      </c>
      <c r="U46" s="156"/>
      <c r="V46" s="77">
        <v>90</v>
      </c>
      <c r="W46" s="184"/>
      <c r="X46" s="216">
        <v>42482</v>
      </c>
      <c r="Y46" s="156"/>
      <c r="Z46" s="77">
        <v>90</v>
      </c>
      <c r="AA46" s="66"/>
      <c r="AB46" s="156"/>
      <c r="AC46" s="77">
        <v>90</v>
      </c>
      <c r="AD46" s="66"/>
      <c r="AE46" s="7" t="s">
        <v>160</v>
      </c>
      <c r="AF46" s="77">
        <v>90</v>
      </c>
      <c r="AG46" s="187">
        <f>SUM(Z13/45)</f>
        <v>0.16666666666666666</v>
      </c>
      <c r="AH46" s="156"/>
      <c r="AI46" s="77">
        <v>90</v>
      </c>
      <c r="AJ46" s="33"/>
      <c r="AK46" s="7" t="s">
        <v>165</v>
      </c>
      <c r="AL46" s="77">
        <v>90</v>
      </c>
      <c r="AM46" s="187">
        <f>SUM(Z18/45)</f>
        <v>0.21111111111111111</v>
      </c>
      <c r="AN46" s="7" t="s">
        <v>166</v>
      </c>
      <c r="AO46" s="77">
        <v>90</v>
      </c>
      <c r="AP46" s="187">
        <f>SUM(Z18/45)</f>
        <v>0.21111111111111111</v>
      </c>
      <c r="AQ46" s="216">
        <v>42483</v>
      </c>
      <c r="AR46" s="156"/>
      <c r="AS46" s="77">
        <v>180</v>
      </c>
      <c r="AT46" s="34"/>
      <c r="AU46" s="156"/>
      <c r="AV46" s="77">
        <v>180</v>
      </c>
      <c r="AW46" s="34"/>
      <c r="AX46" s="230">
        <f t="shared" si="3"/>
        <v>87</v>
      </c>
      <c r="AY46" s="499"/>
      <c r="BA46" s="133"/>
      <c r="BB46" s="133"/>
      <c r="BC46" s="133"/>
    </row>
    <row r="47" spans="2:59" x14ac:dyDescent="0.25">
      <c r="B47" s="501"/>
      <c r="C47" s="50">
        <v>17</v>
      </c>
      <c r="D47" s="216">
        <v>42486</v>
      </c>
      <c r="E47" s="156"/>
      <c r="F47" s="77">
        <v>90</v>
      </c>
      <c r="G47" s="66"/>
      <c r="H47" s="156"/>
      <c r="I47" s="77">
        <v>90</v>
      </c>
      <c r="J47" s="66"/>
      <c r="K47" s="112" t="s">
        <v>167</v>
      </c>
      <c r="L47" s="77">
        <v>90</v>
      </c>
      <c r="M47" s="66">
        <f>SUM(Z18/45)</f>
        <v>0.21111111111111111</v>
      </c>
      <c r="N47" s="156"/>
      <c r="O47" s="77">
        <v>90</v>
      </c>
      <c r="P47" s="202"/>
      <c r="Q47" s="216">
        <v>42487</v>
      </c>
      <c r="R47" s="7" t="s">
        <v>159</v>
      </c>
      <c r="S47" s="77">
        <v>90</v>
      </c>
      <c r="T47" s="202">
        <f>SUM(Z13/45)</f>
        <v>0.16666666666666666</v>
      </c>
      <c r="U47" s="156"/>
      <c r="V47" s="77">
        <v>90</v>
      </c>
      <c r="W47" s="184"/>
      <c r="X47" s="216">
        <v>42489</v>
      </c>
      <c r="Y47" s="156"/>
      <c r="Z47" s="77">
        <v>90</v>
      </c>
      <c r="AA47" s="66"/>
      <c r="AB47" s="156"/>
      <c r="AC47" s="77">
        <v>90</v>
      </c>
      <c r="AD47" s="66"/>
      <c r="AE47" s="7" t="s">
        <v>160</v>
      </c>
      <c r="AF47" s="77">
        <v>90</v>
      </c>
      <c r="AG47" s="187">
        <f>SUM(Z13/45)</f>
        <v>0.16666666666666666</v>
      </c>
      <c r="AH47" s="7" t="s">
        <v>164</v>
      </c>
      <c r="AI47" s="77">
        <v>90</v>
      </c>
      <c r="AJ47" s="187">
        <f>SUM(Z18/45)</f>
        <v>0.21111111111111111</v>
      </c>
      <c r="AK47" s="7" t="s">
        <v>165</v>
      </c>
      <c r="AL47" s="77">
        <v>90</v>
      </c>
      <c r="AM47" s="187">
        <f>SUM(Z18/45)</f>
        <v>0.21111111111111111</v>
      </c>
      <c r="AN47" s="7" t="s">
        <v>166</v>
      </c>
      <c r="AO47" s="77">
        <v>90</v>
      </c>
      <c r="AP47" s="187">
        <f>SUM(Z18/45)</f>
        <v>0.21111111111111111</v>
      </c>
      <c r="AQ47" s="216">
        <v>42490</v>
      </c>
      <c r="AR47" s="156"/>
      <c r="AS47" s="77">
        <v>180</v>
      </c>
      <c r="AT47" s="34"/>
      <c r="AU47" s="156"/>
      <c r="AV47" s="77">
        <v>180</v>
      </c>
      <c r="AW47" s="34"/>
      <c r="AX47" s="230">
        <f t="shared" si="3"/>
        <v>106</v>
      </c>
      <c r="AY47" s="499"/>
      <c r="BA47" s="133"/>
      <c r="BB47" s="231"/>
      <c r="BC47" s="133"/>
    </row>
    <row r="48" spans="2:59" x14ac:dyDescent="0.25">
      <c r="B48" s="501"/>
      <c r="C48" s="50">
        <v>18</v>
      </c>
      <c r="D48" s="216">
        <v>42493</v>
      </c>
      <c r="E48" s="156"/>
      <c r="F48" s="77">
        <v>90</v>
      </c>
      <c r="G48" s="66"/>
      <c r="H48" s="156"/>
      <c r="I48" s="77">
        <v>90</v>
      </c>
      <c r="J48" s="66"/>
      <c r="K48" s="7" t="s">
        <v>164</v>
      </c>
      <c r="L48" s="77">
        <v>90</v>
      </c>
      <c r="M48" s="66">
        <f>SUM(Z18/45)</f>
        <v>0.21111111111111111</v>
      </c>
      <c r="N48" s="156"/>
      <c r="O48" s="77">
        <v>90</v>
      </c>
      <c r="P48" s="229"/>
      <c r="Q48" s="216">
        <v>42494</v>
      </c>
      <c r="R48" s="7" t="s">
        <v>159</v>
      </c>
      <c r="S48" s="77">
        <v>90</v>
      </c>
      <c r="T48" s="202">
        <f>SUM(Z13/45)</f>
        <v>0.16666666666666666</v>
      </c>
      <c r="U48" s="156"/>
      <c r="V48" s="77">
        <v>90</v>
      </c>
      <c r="W48" s="184"/>
      <c r="X48" s="216">
        <v>42496</v>
      </c>
      <c r="Y48" s="156"/>
      <c r="Z48" s="77">
        <v>90</v>
      </c>
      <c r="AA48" s="66"/>
      <c r="AB48" s="156"/>
      <c r="AC48" s="77">
        <v>90</v>
      </c>
      <c r="AD48" s="66"/>
      <c r="AE48" s="7" t="s">
        <v>160</v>
      </c>
      <c r="AF48" s="77">
        <v>90</v>
      </c>
      <c r="AG48" s="187">
        <f>SUM(Z13/45)</f>
        <v>0.16666666666666666</v>
      </c>
      <c r="AH48" s="156"/>
      <c r="AI48" s="77">
        <v>90</v>
      </c>
      <c r="AJ48" s="33"/>
      <c r="AK48" s="7" t="s">
        <v>165</v>
      </c>
      <c r="AL48" s="77">
        <v>90</v>
      </c>
      <c r="AM48" s="187">
        <f>SUM(Z18/45)</f>
        <v>0.21111111111111111</v>
      </c>
      <c r="AN48" s="7" t="s">
        <v>166</v>
      </c>
      <c r="AO48" s="77">
        <v>90</v>
      </c>
      <c r="AP48" s="187">
        <f>SUM(Z18/45)</f>
        <v>0.21111111111111111</v>
      </c>
      <c r="AQ48" s="216">
        <v>42497</v>
      </c>
      <c r="AR48" s="156"/>
      <c r="AS48" s="77">
        <v>180</v>
      </c>
      <c r="AT48" s="34"/>
      <c r="AU48" s="156"/>
      <c r="AV48" s="77">
        <v>180</v>
      </c>
      <c r="AW48" s="34"/>
      <c r="AX48" s="230">
        <f t="shared" si="3"/>
        <v>87</v>
      </c>
      <c r="AY48" s="499"/>
      <c r="BA48" s="133"/>
      <c r="BB48" s="232"/>
      <c r="BC48" s="232"/>
      <c r="BD48" s="199"/>
      <c r="BE48" s="199"/>
      <c r="BF48" s="199"/>
      <c r="BG48" s="199"/>
    </row>
    <row r="49" spans="2:59" x14ac:dyDescent="0.25">
      <c r="B49" s="501"/>
      <c r="C49" s="51">
        <v>19</v>
      </c>
      <c r="D49" s="216">
        <v>42500</v>
      </c>
      <c r="E49" s="156"/>
      <c r="F49" s="77">
        <v>90</v>
      </c>
      <c r="G49" s="66"/>
      <c r="H49" s="156"/>
      <c r="I49" s="77">
        <v>90</v>
      </c>
      <c r="J49" s="66"/>
      <c r="K49" s="112" t="s">
        <v>167</v>
      </c>
      <c r="L49" s="77">
        <v>90</v>
      </c>
      <c r="M49" s="66">
        <f>SUM(Z18/45)</f>
        <v>0.21111111111111111</v>
      </c>
      <c r="N49" s="156"/>
      <c r="O49" s="77">
        <v>90</v>
      </c>
      <c r="P49" s="202"/>
      <c r="Q49" s="216">
        <v>42501</v>
      </c>
      <c r="R49" s="7" t="s">
        <v>159</v>
      </c>
      <c r="S49" s="77">
        <v>90</v>
      </c>
      <c r="T49" s="202">
        <f>SUM(Z13/45)</f>
        <v>0.16666666666666666</v>
      </c>
      <c r="U49" s="156"/>
      <c r="V49" s="77">
        <v>90</v>
      </c>
      <c r="W49" s="184"/>
      <c r="X49" s="216">
        <v>42503</v>
      </c>
      <c r="Y49" s="156"/>
      <c r="Z49" s="77">
        <v>90</v>
      </c>
      <c r="AA49" s="66"/>
      <c r="AB49" s="156"/>
      <c r="AC49" s="77">
        <v>90</v>
      </c>
      <c r="AD49" s="66"/>
      <c r="AE49" s="7" t="s">
        <v>160</v>
      </c>
      <c r="AF49" s="77">
        <v>90</v>
      </c>
      <c r="AG49" s="187">
        <f>SUM(Z13/45)</f>
        <v>0.16666666666666666</v>
      </c>
      <c r="AH49" s="7" t="s">
        <v>164</v>
      </c>
      <c r="AI49" s="77">
        <v>90</v>
      </c>
      <c r="AJ49" s="187">
        <f>SUM(Z18/45)</f>
        <v>0.21111111111111111</v>
      </c>
      <c r="AK49" s="7" t="s">
        <v>165</v>
      </c>
      <c r="AL49" s="77">
        <v>90</v>
      </c>
      <c r="AM49" s="187">
        <f>SUM(Z18/45)</f>
        <v>0.21111111111111111</v>
      </c>
      <c r="AN49" s="7" t="s">
        <v>166</v>
      </c>
      <c r="AO49" s="77">
        <v>90</v>
      </c>
      <c r="AP49" s="187">
        <f>SUM(Z18/45)</f>
        <v>0.21111111111111111</v>
      </c>
      <c r="AQ49" s="216">
        <v>42504</v>
      </c>
      <c r="AR49" s="156"/>
      <c r="AS49" s="77">
        <v>180</v>
      </c>
      <c r="AT49" s="34"/>
      <c r="AU49" s="156"/>
      <c r="AV49" s="77">
        <v>180</v>
      </c>
      <c r="AW49" s="34"/>
      <c r="AX49" s="230">
        <f t="shared" si="3"/>
        <v>106</v>
      </c>
      <c r="AY49" s="499"/>
      <c r="BA49" s="133"/>
      <c r="BB49" s="232"/>
      <c r="BC49" s="232"/>
      <c r="BD49" s="199"/>
      <c r="BE49" s="199"/>
      <c r="BF49" s="199"/>
      <c r="BG49" s="199"/>
    </row>
    <row r="50" spans="2:59" x14ac:dyDescent="0.25">
      <c r="B50" s="501"/>
      <c r="C50" s="43">
        <v>20</v>
      </c>
      <c r="D50" s="44" t="s">
        <v>19</v>
      </c>
      <c r="E50" s="45"/>
      <c r="F50" s="45"/>
      <c r="G50" s="45"/>
      <c r="H50" s="45"/>
      <c r="I50" s="45"/>
      <c r="J50" s="45"/>
      <c r="K50" s="46"/>
      <c r="L50" s="46"/>
      <c r="M50" s="46"/>
      <c r="N50" s="46"/>
      <c r="O50" s="46"/>
      <c r="P50" s="52"/>
      <c r="Q50" s="47"/>
      <c r="R50" s="46"/>
      <c r="S50" s="46"/>
      <c r="T50" s="52"/>
      <c r="U50" s="46"/>
      <c r="V50" s="46"/>
      <c r="W50" s="53"/>
      <c r="X50" s="49"/>
      <c r="Y50" s="46"/>
      <c r="Z50" s="46"/>
      <c r="AA50" s="46"/>
      <c r="AB50" s="46"/>
      <c r="AC50" s="46"/>
      <c r="AD50" s="46"/>
      <c r="AE50" s="46"/>
      <c r="AF50" s="46"/>
      <c r="AG50" s="52"/>
      <c r="AH50" s="46"/>
      <c r="AI50" s="46"/>
      <c r="AJ50" s="52"/>
      <c r="AK50" s="46"/>
      <c r="AL50" s="46"/>
      <c r="AM50" s="52"/>
      <c r="AN50" s="46"/>
      <c r="AO50" s="46"/>
      <c r="AP50" s="52"/>
      <c r="AQ50" s="47"/>
      <c r="AR50" s="46"/>
      <c r="AS50" s="46"/>
      <c r="AT50" s="46"/>
      <c r="AU50" s="46"/>
      <c r="AV50" s="46"/>
      <c r="AW50" s="52"/>
      <c r="AX50" s="29">
        <f t="shared" si="3"/>
        <v>0</v>
      </c>
      <c r="AY50" s="499"/>
      <c r="BA50" s="133"/>
      <c r="BB50" s="232"/>
      <c r="BC50" s="232"/>
      <c r="BD50" s="199"/>
      <c r="BE50" s="199"/>
      <c r="BF50" s="199"/>
      <c r="BG50" s="199"/>
    </row>
    <row r="51" spans="2:59" x14ac:dyDescent="0.25">
      <c r="B51" s="501"/>
      <c r="C51" s="43">
        <v>21</v>
      </c>
      <c r="D51" s="44"/>
      <c r="E51" s="45"/>
      <c r="F51" s="45"/>
      <c r="G51" s="45"/>
      <c r="H51" s="45"/>
      <c r="I51" s="45"/>
      <c r="J51" s="45"/>
      <c r="K51" s="46"/>
      <c r="L51" s="46"/>
      <c r="M51" s="46"/>
      <c r="N51" s="46"/>
      <c r="O51" s="46"/>
      <c r="P51" s="52"/>
      <c r="Q51" s="47"/>
      <c r="R51" s="46"/>
      <c r="S51" s="46"/>
      <c r="T51" s="52"/>
      <c r="U51" s="46"/>
      <c r="V51" s="46"/>
      <c r="W51" s="53"/>
      <c r="X51" s="49"/>
      <c r="Y51" s="46"/>
      <c r="Z51" s="46"/>
      <c r="AA51" s="46"/>
      <c r="AB51" s="46"/>
      <c r="AC51" s="46"/>
      <c r="AD51" s="46"/>
      <c r="AE51" s="46"/>
      <c r="AF51" s="46"/>
      <c r="AG51" s="52"/>
      <c r="AH51" s="46"/>
      <c r="AI51" s="46"/>
      <c r="AJ51" s="52"/>
      <c r="AK51" s="46"/>
      <c r="AL51" s="46"/>
      <c r="AM51" s="52"/>
      <c r="AN51" s="46"/>
      <c r="AO51" s="46"/>
      <c r="AP51" s="52"/>
      <c r="AQ51" s="47"/>
      <c r="AR51" s="46"/>
      <c r="AS51" s="46"/>
      <c r="AT51" s="46"/>
      <c r="AU51" s="46"/>
      <c r="AV51" s="46"/>
      <c r="AW51" s="52"/>
      <c r="AX51" s="29">
        <f t="shared" si="3"/>
        <v>0</v>
      </c>
      <c r="AY51" s="499"/>
      <c r="BA51" s="133"/>
      <c r="BB51" s="232"/>
      <c r="BC51" s="232"/>
      <c r="BD51" s="199"/>
      <c r="BE51" s="199"/>
      <c r="BF51" s="199"/>
      <c r="BG51" s="199"/>
    </row>
    <row r="52" spans="2:59" x14ac:dyDescent="0.25">
      <c r="B52" s="501"/>
      <c r="C52" s="174">
        <v>22</v>
      </c>
      <c r="D52" s="233">
        <v>42521</v>
      </c>
      <c r="E52" s="156"/>
      <c r="F52" s="175">
        <v>90</v>
      </c>
      <c r="G52" s="100"/>
      <c r="H52" s="156"/>
      <c r="I52" s="175">
        <v>90</v>
      </c>
      <c r="J52" s="66"/>
      <c r="K52" s="7" t="s">
        <v>164</v>
      </c>
      <c r="L52" s="175">
        <v>90</v>
      </c>
      <c r="M52" s="66">
        <f>SUM(Z18/45)</f>
        <v>0.21111111111111111</v>
      </c>
      <c r="N52" s="156"/>
      <c r="O52" s="77">
        <v>90</v>
      </c>
      <c r="P52" s="202"/>
      <c r="Q52" s="233">
        <v>42522</v>
      </c>
      <c r="R52" s="7" t="s">
        <v>159</v>
      </c>
      <c r="S52" s="175">
        <v>90</v>
      </c>
      <c r="T52" s="204">
        <f>SUM(Z13/45)</f>
        <v>0.16666666666666666</v>
      </c>
      <c r="U52" s="156"/>
      <c r="V52" s="175">
        <v>90</v>
      </c>
      <c r="W52" s="178"/>
      <c r="X52" s="234">
        <v>42524</v>
      </c>
      <c r="Y52" s="156"/>
      <c r="Z52" s="77">
        <v>90</v>
      </c>
      <c r="AA52" s="100"/>
      <c r="AB52" s="156"/>
      <c r="AC52" s="175">
        <v>90</v>
      </c>
      <c r="AD52" s="100"/>
      <c r="AE52" s="7" t="s">
        <v>160</v>
      </c>
      <c r="AF52" s="77">
        <v>90</v>
      </c>
      <c r="AG52" s="187">
        <f>SUM(Z13/45)</f>
        <v>0.16666666666666666</v>
      </c>
      <c r="AH52" s="176"/>
      <c r="AI52" s="77">
        <v>90</v>
      </c>
      <c r="AJ52" s="177"/>
      <c r="AK52" s="7" t="s">
        <v>165</v>
      </c>
      <c r="AL52" s="77">
        <v>90</v>
      </c>
      <c r="AM52" s="187">
        <f>SUM(Z18/45)</f>
        <v>0.21111111111111111</v>
      </c>
      <c r="AN52" s="7" t="s">
        <v>166</v>
      </c>
      <c r="AO52" s="77">
        <v>90</v>
      </c>
      <c r="AP52" s="187">
        <f>SUM(Z18/45)</f>
        <v>0.21111111111111111</v>
      </c>
      <c r="AQ52" s="233">
        <v>42525</v>
      </c>
      <c r="AR52" s="176"/>
      <c r="AS52" s="77">
        <v>180</v>
      </c>
      <c r="AT52" s="100"/>
      <c r="AU52" s="176"/>
      <c r="AV52" s="77">
        <v>180</v>
      </c>
      <c r="AW52" s="204"/>
      <c r="AX52" s="230">
        <f t="shared" si="3"/>
        <v>87</v>
      </c>
      <c r="AY52" s="499"/>
      <c r="BA52" s="133"/>
      <c r="BB52" s="232"/>
      <c r="BC52" s="232"/>
      <c r="BD52" s="199"/>
      <c r="BE52" s="199"/>
      <c r="BF52" s="199"/>
      <c r="BG52" s="199"/>
    </row>
    <row r="53" spans="2:59" x14ac:dyDescent="0.25">
      <c r="B53" s="501"/>
      <c r="C53" s="174">
        <v>23</v>
      </c>
      <c r="D53" s="233">
        <v>42528</v>
      </c>
      <c r="E53" s="156"/>
      <c r="F53" s="175">
        <v>90</v>
      </c>
      <c r="G53" s="100"/>
      <c r="H53" s="156"/>
      <c r="I53" s="175">
        <v>90</v>
      </c>
      <c r="J53" s="66"/>
      <c r="K53" s="112" t="s">
        <v>167</v>
      </c>
      <c r="L53" s="175">
        <v>90</v>
      </c>
      <c r="M53" s="66">
        <f>SUM(Z18/45)</f>
        <v>0.21111111111111111</v>
      </c>
      <c r="N53" s="156"/>
      <c r="O53" s="77">
        <v>90</v>
      </c>
      <c r="P53" s="202"/>
      <c r="Q53" s="233">
        <v>42529</v>
      </c>
      <c r="R53" s="7" t="s">
        <v>159</v>
      </c>
      <c r="S53" s="175">
        <v>90</v>
      </c>
      <c r="T53" s="204">
        <f>SUM(Z13/45)</f>
        <v>0.16666666666666666</v>
      </c>
      <c r="U53" s="156"/>
      <c r="V53" s="175">
        <v>90</v>
      </c>
      <c r="W53" s="178"/>
      <c r="X53" s="234">
        <v>42531</v>
      </c>
      <c r="Y53" s="156"/>
      <c r="Z53" s="77">
        <v>90</v>
      </c>
      <c r="AA53" s="100"/>
      <c r="AB53" s="156"/>
      <c r="AC53" s="175">
        <v>90</v>
      </c>
      <c r="AD53" s="100"/>
      <c r="AE53" s="7" t="s">
        <v>160</v>
      </c>
      <c r="AF53" s="77">
        <v>90</v>
      </c>
      <c r="AG53" s="187">
        <f>SUM(Z13/45)</f>
        <v>0.16666666666666666</v>
      </c>
      <c r="AH53" s="7" t="s">
        <v>164</v>
      </c>
      <c r="AI53" s="77">
        <v>90</v>
      </c>
      <c r="AJ53" s="187">
        <f>SUM(Z18/45)</f>
        <v>0.21111111111111111</v>
      </c>
      <c r="AK53" s="7" t="s">
        <v>165</v>
      </c>
      <c r="AL53" s="77">
        <v>90</v>
      </c>
      <c r="AM53" s="187">
        <f>SUM(Z18/45)</f>
        <v>0.21111111111111111</v>
      </c>
      <c r="AN53" s="7" t="s">
        <v>166</v>
      </c>
      <c r="AO53" s="77">
        <v>90</v>
      </c>
      <c r="AP53" s="187">
        <f>SUM(Z18/45)</f>
        <v>0.21111111111111111</v>
      </c>
      <c r="AQ53" s="233">
        <v>42532</v>
      </c>
      <c r="AR53" s="176"/>
      <c r="AS53" s="77">
        <v>180</v>
      </c>
      <c r="AT53" s="100"/>
      <c r="AU53" s="176"/>
      <c r="AV53" s="77">
        <v>180</v>
      </c>
      <c r="AW53" s="204"/>
      <c r="AX53" s="230">
        <f t="shared" si="3"/>
        <v>106</v>
      </c>
      <c r="AY53" s="499"/>
      <c r="BA53" s="133"/>
      <c r="BB53" s="232"/>
      <c r="BC53" s="232"/>
      <c r="BD53" s="199"/>
      <c r="BE53" s="199"/>
      <c r="BF53" s="199"/>
      <c r="BG53" s="199"/>
    </row>
    <row r="54" spans="2:59" x14ac:dyDescent="0.25">
      <c r="B54" s="501"/>
      <c r="C54" s="174">
        <v>24</v>
      </c>
      <c r="D54" s="233">
        <v>42535</v>
      </c>
      <c r="E54" s="156"/>
      <c r="F54" s="175">
        <v>90</v>
      </c>
      <c r="G54" s="100"/>
      <c r="H54" s="156"/>
      <c r="I54" s="175">
        <v>90</v>
      </c>
      <c r="J54" s="66"/>
      <c r="K54" s="7" t="s">
        <v>164</v>
      </c>
      <c r="L54" s="175">
        <v>90</v>
      </c>
      <c r="M54" s="66">
        <f>SUM(Z18/45)</f>
        <v>0.21111111111111111</v>
      </c>
      <c r="N54" s="156"/>
      <c r="O54" s="77">
        <v>90</v>
      </c>
      <c r="P54" s="202"/>
      <c r="Q54" s="233">
        <v>42536</v>
      </c>
      <c r="R54" s="7" t="s">
        <v>159</v>
      </c>
      <c r="S54" s="175">
        <v>90</v>
      </c>
      <c r="T54" s="204">
        <f>SUM(Z13/45)</f>
        <v>0.16666666666666666</v>
      </c>
      <c r="U54" s="156"/>
      <c r="V54" s="175">
        <v>90</v>
      </c>
      <c r="W54" s="178"/>
      <c r="X54" s="234">
        <v>42538</v>
      </c>
      <c r="Y54" s="156"/>
      <c r="Z54" s="77">
        <v>90</v>
      </c>
      <c r="AA54" s="100"/>
      <c r="AB54" s="156"/>
      <c r="AC54" s="175">
        <v>90</v>
      </c>
      <c r="AD54" s="100"/>
      <c r="AE54" s="7" t="s">
        <v>160</v>
      </c>
      <c r="AF54" s="77">
        <v>90</v>
      </c>
      <c r="AG54" s="187">
        <f>SUM(Z13/45)</f>
        <v>0.16666666666666666</v>
      </c>
      <c r="AH54" s="156"/>
      <c r="AI54" s="77">
        <v>90</v>
      </c>
      <c r="AJ54" s="177"/>
      <c r="AK54" s="7" t="s">
        <v>165</v>
      </c>
      <c r="AL54" s="77">
        <v>90</v>
      </c>
      <c r="AM54" s="187">
        <f>SUM(Z18/45)</f>
        <v>0.21111111111111111</v>
      </c>
      <c r="AN54" s="7" t="s">
        <v>166</v>
      </c>
      <c r="AO54" s="77">
        <v>90</v>
      </c>
      <c r="AP54" s="187">
        <f>SUM(Z18/45)</f>
        <v>0.21111111111111111</v>
      </c>
      <c r="AQ54" s="233">
        <v>42539</v>
      </c>
      <c r="AR54" s="176"/>
      <c r="AS54" s="77">
        <v>180</v>
      </c>
      <c r="AT54" s="100"/>
      <c r="AU54" s="176"/>
      <c r="AV54" s="77">
        <v>180</v>
      </c>
      <c r="AW54" s="204"/>
      <c r="AX54" s="230">
        <f t="shared" si="3"/>
        <v>87</v>
      </c>
      <c r="AY54" s="499"/>
      <c r="BA54" s="133"/>
      <c r="BB54" s="232"/>
      <c r="BC54" s="232"/>
      <c r="BD54" s="199"/>
      <c r="BE54" s="199"/>
      <c r="BF54" s="199"/>
      <c r="BG54" s="199"/>
    </row>
    <row r="55" spans="2:59" x14ac:dyDescent="0.25">
      <c r="B55" s="501"/>
      <c r="C55" s="50">
        <v>25</v>
      </c>
      <c r="D55" s="216">
        <v>42542</v>
      </c>
      <c r="E55" s="156"/>
      <c r="F55" s="175">
        <v>90</v>
      </c>
      <c r="G55" s="100"/>
      <c r="H55" s="156"/>
      <c r="I55" s="175">
        <v>90</v>
      </c>
      <c r="J55" s="66"/>
      <c r="K55" s="112" t="s">
        <v>167</v>
      </c>
      <c r="L55" s="77">
        <v>90</v>
      </c>
      <c r="M55" s="66">
        <f>SUM(Z18/45)</f>
        <v>0.21111111111111111</v>
      </c>
      <c r="N55" s="156"/>
      <c r="O55" s="77">
        <v>90</v>
      </c>
      <c r="P55" s="202"/>
      <c r="Q55" s="216">
        <v>42543</v>
      </c>
      <c r="R55" s="7" t="s">
        <v>159</v>
      </c>
      <c r="S55" s="77">
        <v>90</v>
      </c>
      <c r="T55" s="202">
        <f>SUM(Z13/45)</f>
        <v>0.16666666666666666</v>
      </c>
      <c r="U55" s="156"/>
      <c r="V55" s="77">
        <v>90</v>
      </c>
      <c r="W55" s="184"/>
      <c r="X55" s="235">
        <v>42545</v>
      </c>
      <c r="Y55" s="156"/>
      <c r="Z55" s="77">
        <v>90</v>
      </c>
      <c r="AA55" s="66"/>
      <c r="AB55" s="156"/>
      <c r="AC55" s="77">
        <v>90</v>
      </c>
      <c r="AD55" s="66"/>
      <c r="AE55" s="7" t="s">
        <v>160</v>
      </c>
      <c r="AF55" s="77">
        <v>90</v>
      </c>
      <c r="AG55" s="187">
        <f>SUM(Z13/45)</f>
        <v>0.16666666666666666</v>
      </c>
      <c r="AH55" s="7" t="s">
        <v>164</v>
      </c>
      <c r="AI55" s="77">
        <v>90</v>
      </c>
      <c r="AJ55" s="187">
        <f>SUM(Z18/45)</f>
        <v>0.21111111111111111</v>
      </c>
      <c r="AK55" s="7" t="s">
        <v>165</v>
      </c>
      <c r="AL55" s="77">
        <v>90</v>
      </c>
      <c r="AM55" s="187">
        <f>SUM(Z18/45)</f>
        <v>0.21111111111111111</v>
      </c>
      <c r="AN55" s="7" t="s">
        <v>166</v>
      </c>
      <c r="AO55" s="77">
        <v>90</v>
      </c>
      <c r="AP55" s="187">
        <f>SUM(Z18/45)</f>
        <v>0.21111111111111111</v>
      </c>
      <c r="AQ55" s="216">
        <v>42546</v>
      </c>
      <c r="AR55" s="156"/>
      <c r="AS55" s="77">
        <v>180</v>
      </c>
      <c r="AT55" s="66"/>
      <c r="AU55" s="156"/>
      <c r="AV55" s="77">
        <v>180</v>
      </c>
      <c r="AW55" s="202"/>
      <c r="AX55" s="230">
        <f t="shared" si="3"/>
        <v>106</v>
      </c>
      <c r="AY55" s="499"/>
      <c r="BA55" s="133"/>
      <c r="BB55" s="232"/>
      <c r="BC55" s="232"/>
      <c r="BD55" s="199"/>
      <c r="BE55" s="199"/>
      <c r="BF55" s="199"/>
      <c r="BG55" s="199"/>
    </row>
    <row r="56" spans="2:59" ht="13.8" thickBot="1" x14ac:dyDescent="0.3">
      <c r="B56" s="502"/>
      <c r="C56" s="179">
        <v>26</v>
      </c>
      <c r="D56" s="236">
        <v>42549</v>
      </c>
      <c r="E56" s="156"/>
      <c r="F56" s="175">
        <v>90</v>
      </c>
      <c r="G56" s="100"/>
      <c r="H56" s="156"/>
      <c r="I56" s="175">
        <v>90</v>
      </c>
      <c r="J56" s="66"/>
      <c r="K56" s="7" t="s">
        <v>164</v>
      </c>
      <c r="L56" s="180">
        <v>90</v>
      </c>
      <c r="M56" s="66">
        <f>SUM(Z18/45)</f>
        <v>0.21111111111111111</v>
      </c>
      <c r="N56" s="156"/>
      <c r="O56" s="180">
        <v>90</v>
      </c>
      <c r="P56" s="202"/>
      <c r="Q56" s="236">
        <v>42550</v>
      </c>
      <c r="R56" s="7" t="s">
        <v>159</v>
      </c>
      <c r="S56" s="237">
        <v>90</v>
      </c>
      <c r="T56" s="238">
        <f>SUM(Z13/45)</f>
        <v>0.16666666666666666</v>
      </c>
      <c r="U56" s="156"/>
      <c r="V56" s="237">
        <v>90</v>
      </c>
      <c r="W56" s="183"/>
      <c r="X56" s="239">
        <v>42552</v>
      </c>
      <c r="Y56" s="156"/>
      <c r="Z56" s="180">
        <v>90</v>
      </c>
      <c r="AA56" s="162"/>
      <c r="AB56" s="156"/>
      <c r="AC56" s="180">
        <v>90</v>
      </c>
      <c r="AD56" s="162"/>
      <c r="AE56" s="7" t="s">
        <v>160</v>
      </c>
      <c r="AF56" s="77">
        <v>90</v>
      </c>
      <c r="AG56" s="187">
        <f>SUM(Z13/45)</f>
        <v>0.16666666666666666</v>
      </c>
      <c r="AH56" s="181"/>
      <c r="AI56" s="77">
        <v>90</v>
      </c>
      <c r="AJ56" s="182"/>
      <c r="AK56" s="7" t="s">
        <v>165</v>
      </c>
      <c r="AL56" s="77">
        <v>90</v>
      </c>
      <c r="AM56" s="187">
        <f>SUM(Z18/45)</f>
        <v>0.21111111111111111</v>
      </c>
      <c r="AN56" s="7" t="s">
        <v>166</v>
      </c>
      <c r="AO56" s="77">
        <v>90</v>
      </c>
      <c r="AP56" s="187">
        <f>SUM(Z18/45)</f>
        <v>0.21111111111111111</v>
      </c>
      <c r="AQ56" s="236">
        <v>42553</v>
      </c>
      <c r="AR56" s="181"/>
      <c r="AS56" s="77">
        <v>180</v>
      </c>
      <c r="AT56" s="162"/>
      <c r="AU56" s="181"/>
      <c r="AV56" s="77">
        <v>180</v>
      </c>
      <c r="AW56" s="205"/>
      <c r="AX56" s="240">
        <f t="shared" si="3"/>
        <v>87</v>
      </c>
      <c r="AY56" s="503"/>
      <c r="BA56" s="133"/>
      <c r="BB56" s="232"/>
      <c r="BC56" s="232"/>
      <c r="BD56" s="199"/>
      <c r="BE56" s="199"/>
      <c r="BF56" s="199"/>
      <c r="BG56" s="199"/>
    </row>
    <row r="57" spans="2:59" ht="12.75" customHeight="1" x14ac:dyDescent="0.25">
      <c r="B57" s="485" t="s">
        <v>20</v>
      </c>
      <c r="C57" s="54"/>
      <c r="D57" s="11" t="s">
        <v>6</v>
      </c>
      <c r="E57" s="12" t="s">
        <v>57</v>
      </c>
      <c r="F57" s="13"/>
      <c r="G57" s="13"/>
      <c r="H57" s="13"/>
      <c r="I57" s="13"/>
      <c r="J57" s="14"/>
      <c r="K57" s="15" t="s">
        <v>8</v>
      </c>
      <c r="L57" s="13"/>
      <c r="M57" s="13"/>
      <c r="N57" s="13"/>
      <c r="O57" s="13"/>
      <c r="P57" s="13"/>
      <c r="Q57" s="11" t="s">
        <v>7</v>
      </c>
      <c r="R57" s="12" t="s">
        <v>51</v>
      </c>
      <c r="S57" s="13"/>
      <c r="T57" s="13"/>
      <c r="U57" s="12"/>
      <c r="V57" s="13"/>
      <c r="W57" s="13"/>
      <c r="X57" s="11" t="s">
        <v>9</v>
      </c>
      <c r="Y57" s="12" t="s">
        <v>58</v>
      </c>
      <c r="Z57" s="13"/>
      <c r="AA57" s="13"/>
      <c r="AB57" s="13"/>
      <c r="AC57" s="13"/>
      <c r="AD57" s="13"/>
      <c r="AE57" s="15" t="s">
        <v>49</v>
      </c>
      <c r="AF57" s="13"/>
      <c r="AG57" s="13"/>
      <c r="AH57" s="13"/>
      <c r="AI57" s="13"/>
      <c r="AJ57" s="13"/>
      <c r="AK57" s="15" t="s">
        <v>50</v>
      </c>
      <c r="AL57" s="13"/>
      <c r="AM57" s="13"/>
      <c r="AN57" s="13"/>
      <c r="AO57" s="13"/>
      <c r="AP57" s="13"/>
      <c r="AQ57" s="11" t="s">
        <v>10</v>
      </c>
      <c r="AR57" s="12" t="s">
        <v>59</v>
      </c>
      <c r="AS57" s="13"/>
      <c r="AT57" s="13"/>
      <c r="AU57" s="13"/>
      <c r="AV57" s="13"/>
      <c r="AW57" s="80"/>
      <c r="AX57" s="203"/>
      <c r="AY57" s="504">
        <f>SUBTOTAL(9,AX59:AX71)</f>
        <v>685</v>
      </c>
      <c r="BA57" s="133"/>
      <c r="BB57" s="232"/>
      <c r="BC57" s="232"/>
      <c r="BD57" s="199"/>
      <c r="BE57" s="199"/>
      <c r="BF57" s="199"/>
      <c r="BG57" s="199"/>
    </row>
    <row r="58" spans="2:59" x14ac:dyDescent="0.25">
      <c r="B58" s="486"/>
      <c r="C58" s="78" t="s">
        <v>11</v>
      </c>
      <c r="D58" s="18" t="s">
        <v>12</v>
      </c>
      <c r="E58" s="19" t="s">
        <v>13</v>
      </c>
      <c r="F58" s="19" t="s">
        <v>26</v>
      </c>
      <c r="G58" s="19" t="s">
        <v>27</v>
      </c>
      <c r="H58" s="19" t="s">
        <v>13</v>
      </c>
      <c r="I58" s="19" t="s">
        <v>26</v>
      </c>
      <c r="J58" s="19" t="s">
        <v>27</v>
      </c>
      <c r="K58" s="19" t="s">
        <v>13</v>
      </c>
      <c r="L58" s="19" t="s">
        <v>26</v>
      </c>
      <c r="M58" s="19" t="s">
        <v>27</v>
      </c>
      <c r="N58" s="19" t="s">
        <v>13</v>
      </c>
      <c r="O58" s="19" t="s">
        <v>26</v>
      </c>
      <c r="P58" s="19" t="s">
        <v>27</v>
      </c>
      <c r="Q58" s="18" t="s">
        <v>12</v>
      </c>
      <c r="R58" s="19" t="s">
        <v>13</v>
      </c>
      <c r="S58" s="19" t="s">
        <v>26</v>
      </c>
      <c r="T58" s="20" t="s">
        <v>27</v>
      </c>
      <c r="U58" s="19" t="s">
        <v>13</v>
      </c>
      <c r="V58" s="19" t="s">
        <v>26</v>
      </c>
      <c r="W58" s="19" t="s">
        <v>27</v>
      </c>
      <c r="X58" s="18" t="s">
        <v>12</v>
      </c>
      <c r="Y58" s="19" t="s">
        <v>13</v>
      </c>
      <c r="Z58" s="19" t="s">
        <v>26</v>
      </c>
      <c r="AA58" s="19" t="s">
        <v>27</v>
      </c>
      <c r="AB58" s="19" t="s">
        <v>13</v>
      </c>
      <c r="AC58" s="19" t="s">
        <v>26</v>
      </c>
      <c r="AD58" s="19" t="s">
        <v>27</v>
      </c>
      <c r="AE58" s="19" t="s">
        <v>13</v>
      </c>
      <c r="AF58" s="19" t="s">
        <v>26</v>
      </c>
      <c r="AG58" s="19" t="s">
        <v>27</v>
      </c>
      <c r="AH58" s="19" t="s">
        <v>13</v>
      </c>
      <c r="AI58" s="19" t="s">
        <v>26</v>
      </c>
      <c r="AJ58" s="19" t="s">
        <v>27</v>
      </c>
      <c r="AK58" s="19" t="s">
        <v>13</v>
      </c>
      <c r="AL58" s="19" t="s">
        <v>26</v>
      </c>
      <c r="AM58" s="19" t="s">
        <v>27</v>
      </c>
      <c r="AN58" s="19" t="s">
        <v>13</v>
      </c>
      <c r="AO58" s="19" t="s">
        <v>26</v>
      </c>
      <c r="AP58" s="19" t="s">
        <v>27</v>
      </c>
      <c r="AQ58" s="18" t="s">
        <v>12</v>
      </c>
      <c r="AR58" s="19" t="s">
        <v>13</v>
      </c>
      <c r="AS58" s="19" t="s">
        <v>26</v>
      </c>
      <c r="AT58" s="19" t="s">
        <v>27</v>
      </c>
      <c r="AU58" s="19" t="s">
        <v>13</v>
      </c>
      <c r="AV58" s="19" t="s">
        <v>26</v>
      </c>
      <c r="AW58" s="20" t="s">
        <v>27</v>
      </c>
      <c r="AX58" s="21" t="s">
        <v>14</v>
      </c>
      <c r="AY58" s="505"/>
      <c r="BA58" s="133"/>
      <c r="BB58" s="232"/>
      <c r="BC58" s="232"/>
      <c r="BD58" s="199"/>
      <c r="BE58" s="199"/>
      <c r="BF58" s="199"/>
      <c r="BG58" s="199"/>
    </row>
    <row r="59" spans="2:59" x14ac:dyDescent="0.25">
      <c r="B59" s="486"/>
      <c r="C59" s="50">
        <v>27</v>
      </c>
      <c r="D59" s="216">
        <v>42556</v>
      </c>
      <c r="E59" s="156"/>
      <c r="F59" s="77">
        <v>90</v>
      </c>
      <c r="G59" s="66"/>
      <c r="H59" s="156"/>
      <c r="I59" s="77">
        <v>90</v>
      </c>
      <c r="J59" s="66"/>
      <c r="K59" s="112" t="s">
        <v>167</v>
      </c>
      <c r="L59" s="77">
        <v>90</v>
      </c>
      <c r="M59" s="66">
        <f>SUM(Z18/45)</f>
        <v>0.21111111111111111</v>
      </c>
      <c r="N59" s="156"/>
      <c r="O59" s="77">
        <v>90</v>
      </c>
      <c r="P59" s="66"/>
      <c r="Q59" s="216">
        <v>42557</v>
      </c>
      <c r="R59" s="7" t="s">
        <v>159</v>
      </c>
      <c r="S59" s="77">
        <v>90</v>
      </c>
      <c r="T59" s="202">
        <f>SUM(Z13/45)</f>
        <v>0.16666666666666666</v>
      </c>
      <c r="U59" s="156"/>
      <c r="V59" s="77">
        <v>90</v>
      </c>
      <c r="W59" s="66"/>
      <c r="X59" s="216">
        <v>42559</v>
      </c>
      <c r="Y59" s="156"/>
      <c r="Z59" s="77">
        <v>90</v>
      </c>
      <c r="AA59" s="66"/>
      <c r="AB59" s="156"/>
      <c r="AC59" s="77">
        <v>90</v>
      </c>
      <c r="AD59" s="66"/>
      <c r="AE59" s="7" t="s">
        <v>160</v>
      </c>
      <c r="AF59" s="77">
        <v>90</v>
      </c>
      <c r="AG59" s="187">
        <f>SUM(Z13/45)</f>
        <v>0.16666666666666666</v>
      </c>
      <c r="AH59" s="7" t="s">
        <v>164</v>
      </c>
      <c r="AI59" s="77">
        <v>90</v>
      </c>
      <c r="AJ59" s="187">
        <f>SUM(Z18/45)</f>
        <v>0.21111111111111111</v>
      </c>
      <c r="AK59" s="7" t="s">
        <v>165</v>
      </c>
      <c r="AL59" s="77">
        <v>90</v>
      </c>
      <c r="AM59" s="187">
        <f>SUM(Z18/45)</f>
        <v>0.21111111111111111</v>
      </c>
      <c r="AN59" s="7" t="s">
        <v>166</v>
      </c>
      <c r="AO59" s="77">
        <v>90</v>
      </c>
      <c r="AP59" s="187">
        <f>SUM(Z18/45)</f>
        <v>0.21111111111111111</v>
      </c>
      <c r="AQ59" s="216">
        <v>42560</v>
      </c>
      <c r="AR59" s="156"/>
      <c r="AS59" s="77">
        <v>180</v>
      </c>
      <c r="AT59" s="66"/>
      <c r="AU59" s="156"/>
      <c r="AV59" s="77">
        <v>180</v>
      </c>
      <c r="AW59" s="202"/>
      <c r="AX59" s="230">
        <f t="shared" si="3"/>
        <v>106</v>
      </c>
      <c r="AY59" s="505"/>
      <c r="BA59" s="133"/>
      <c r="BB59" s="232"/>
      <c r="BC59" s="232"/>
      <c r="BD59" s="199"/>
      <c r="BE59" s="199"/>
      <c r="BF59" s="199"/>
      <c r="BG59" s="199"/>
    </row>
    <row r="60" spans="2:59" x14ac:dyDescent="0.25">
      <c r="B60" s="486"/>
      <c r="C60" s="50">
        <v>28</v>
      </c>
      <c r="D60" s="216">
        <v>42563</v>
      </c>
      <c r="E60" s="156"/>
      <c r="F60" s="77">
        <v>90</v>
      </c>
      <c r="G60" s="66"/>
      <c r="H60" s="156"/>
      <c r="I60" s="77">
        <v>90</v>
      </c>
      <c r="J60" s="66"/>
      <c r="K60" s="7" t="s">
        <v>164</v>
      </c>
      <c r="L60" s="77">
        <v>90</v>
      </c>
      <c r="M60" s="66">
        <f>SUM(Z18/45)</f>
        <v>0.21111111111111111</v>
      </c>
      <c r="N60" s="156"/>
      <c r="O60" s="77">
        <v>90</v>
      </c>
      <c r="P60" s="66"/>
      <c r="Q60" s="216">
        <v>42564</v>
      </c>
      <c r="R60" s="7" t="s">
        <v>159</v>
      </c>
      <c r="S60" s="77">
        <v>90</v>
      </c>
      <c r="T60" s="202">
        <f>SUM(Z13/45)</f>
        <v>0.16666666666666666</v>
      </c>
      <c r="U60" s="156"/>
      <c r="V60" s="77">
        <v>90</v>
      </c>
      <c r="W60" s="66"/>
      <c r="X60" s="216">
        <v>42566</v>
      </c>
      <c r="Y60" s="156"/>
      <c r="Z60" s="77">
        <v>90</v>
      </c>
      <c r="AA60" s="66"/>
      <c r="AB60" s="156"/>
      <c r="AC60" s="77">
        <v>90</v>
      </c>
      <c r="AD60" s="66"/>
      <c r="AE60" s="7" t="s">
        <v>160</v>
      </c>
      <c r="AF60" s="77">
        <v>90</v>
      </c>
      <c r="AG60" s="187">
        <f>SUM(Z13/45)</f>
        <v>0.16666666666666666</v>
      </c>
      <c r="AH60" s="156"/>
      <c r="AI60" s="77">
        <v>90</v>
      </c>
      <c r="AJ60" s="187"/>
      <c r="AK60" s="7" t="s">
        <v>165</v>
      </c>
      <c r="AL60" s="77">
        <v>90</v>
      </c>
      <c r="AM60" s="187">
        <f>SUM(Z18/45)</f>
        <v>0.21111111111111111</v>
      </c>
      <c r="AN60" s="7" t="s">
        <v>166</v>
      </c>
      <c r="AO60" s="77">
        <v>90</v>
      </c>
      <c r="AP60" s="187">
        <f>SUM(Z18/45)</f>
        <v>0.21111111111111111</v>
      </c>
      <c r="AQ60" s="216">
        <v>42567</v>
      </c>
      <c r="AR60" s="156"/>
      <c r="AS60" s="77">
        <v>180</v>
      </c>
      <c r="AT60" s="66"/>
      <c r="AU60" s="156"/>
      <c r="AV60" s="77">
        <v>180</v>
      </c>
      <c r="AW60" s="202"/>
      <c r="AX60" s="230">
        <f t="shared" si="3"/>
        <v>87</v>
      </c>
      <c r="AY60" s="505"/>
      <c r="BA60" s="133"/>
      <c r="BB60" s="232"/>
      <c r="BC60" s="232"/>
      <c r="BD60" s="199"/>
      <c r="BE60" s="199"/>
      <c r="BF60" s="199"/>
      <c r="BG60" s="199"/>
    </row>
    <row r="61" spans="2:59" x14ac:dyDescent="0.25">
      <c r="B61" s="486"/>
      <c r="C61" s="50">
        <v>29</v>
      </c>
      <c r="D61" s="216">
        <v>42570</v>
      </c>
      <c r="E61" s="156"/>
      <c r="F61" s="77">
        <v>90</v>
      </c>
      <c r="G61" s="66"/>
      <c r="H61" s="156"/>
      <c r="I61" s="77">
        <v>90</v>
      </c>
      <c r="J61" s="66"/>
      <c r="K61" s="112" t="s">
        <v>167</v>
      </c>
      <c r="L61" s="77">
        <v>90</v>
      </c>
      <c r="M61" s="66">
        <f>SUM(Z18/45)</f>
        <v>0.21111111111111111</v>
      </c>
      <c r="N61" s="156"/>
      <c r="O61" s="77">
        <v>90</v>
      </c>
      <c r="P61" s="66"/>
      <c r="Q61" s="216">
        <v>42571</v>
      </c>
      <c r="R61" s="7" t="s">
        <v>159</v>
      </c>
      <c r="S61" s="77">
        <v>90</v>
      </c>
      <c r="T61" s="202">
        <f>SUM(Z13/45)</f>
        <v>0.16666666666666666</v>
      </c>
      <c r="U61" s="156"/>
      <c r="V61" s="77">
        <v>90</v>
      </c>
      <c r="W61" s="66"/>
      <c r="X61" s="216">
        <v>42573</v>
      </c>
      <c r="Y61" s="156"/>
      <c r="Z61" s="77">
        <v>90</v>
      </c>
      <c r="AA61" s="66"/>
      <c r="AB61" s="156"/>
      <c r="AC61" s="77">
        <v>90</v>
      </c>
      <c r="AD61" s="66"/>
      <c r="AE61" s="7" t="s">
        <v>160</v>
      </c>
      <c r="AF61" s="77">
        <v>90</v>
      </c>
      <c r="AG61" s="187">
        <f>SUM(Z13/45)</f>
        <v>0.16666666666666666</v>
      </c>
      <c r="AH61" s="7" t="s">
        <v>164</v>
      </c>
      <c r="AI61" s="77">
        <v>90</v>
      </c>
      <c r="AJ61" s="187">
        <f>SUM(Z18/45)</f>
        <v>0.21111111111111111</v>
      </c>
      <c r="AK61" s="7" t="s">
        <v>165</v>
      </c>
      <c r="AL61" s="77">
        <v>90</v>
      </c>
      <c r="AM61" s="187">
        <f>SUM(Z18/45)</f>
        <v>0.21111111111111111</v>
      </c>
      <c r="AN61" s="7" t="s">
        <v>166</v>
      </c>
      <c r="AO61" s="77">
        <v>90</v>
      </c>
      <c r="AP61" s="187">
        <f>SUM(Z18/45)</f>
        <v>0.21111111111111111</v>
      </c>
      <c r="AQ61" s="216">
        <v>42574</v>
      </c>
      <c r="AR61" s="156"/>
      <c r="AS61" s="77">
        <v>180</v>
      </c>
      <c r="AT61" s="66"/>
      <c r="AU61" s="156"/>
      <c r="AV61" s="77">
        <v>180</v>
      </c>
      <c r="AW61" s="202"/>
      <c r="AX61" s="230">
        <f t="shared" si="3"/>
        <v>106</v>
      </c>
      <c r="AY61" s="505"/>
      <c r="BA61" s="133"/>
      <c r="BB61" s="232"/>
      <c r="BC61" s="232"/>
      <c r="BD61" s="199"/>
      <c r="BE61" s="199"/>
      <c r="BF61" s="199"/>
      <c r="BG61" s="199"/>
    </row>
    <row r="62" spans="2:59" x14ac:dyDescent="0.25">
      <c r="B62" s="486"/>
      <c r="C62" s="50">
        <v>30</v>
      </c>
      <c r="D62" s="216">
        <v>42577</v>
      </c>
      <c r="E62" s="156"/>
      <c r="F62" s="77">
        <v>90</v>
      </c>
      <c r="G62" s="66"/>
      <c r="H62" s="156"/>
      <c r="I62" s="77">
        <v>90</v>
      </c>
      <c r="J62" s="66"/>
      <c r="K62" s="7" t="s">
        <v>164</v>
      </c>
      <c r="L62" s="77">
        <v>90</v>
      </c>
      <c r="M62" s="66">
        <f>SUM(Z18/45)</f>
        <v>0.21111111111111111</v>
      </c>
      <c r="N62" s="156"/>
      <c r="O62" s="77">
        <v>90</v>
      </c>
      <c r="P62" s="66"/>
      <c r="Q62" s="216">
        <v>42578</v>
      </c>
      <c r="R62" s="7" t="s">
        <v>159</v>
      </c>
      <c r="S62" s="77">
        <v>90</v>
      </c>
      <c r="T62" s="202">
        <f>SUM(Z13/45)</f>
        <v>0.16666666666666666</v>
      </c>
      <c r="U62" s="156"/>
      <c r="V62" s="77">
        <v>90</v>
      </c>
      <c r="W62" s="66"/>
      <c r="X62" s="216">
        <v>42580</v>
      </c>
      <c r="Y62" s="156"/>
      <c r="Z62" s="77">
        <v>90</v>
      </c>
      <c r="AA62" s="66"/>
      <c r="AB62" s="156"/>
      <c r="AC62" s="77">
        <v>90</v>
      </c>
      <c r="AD62" s="66"/>
      <c r="AE62" s="7" t="s">
        <v>160</v>
      </c>
      <c r="AF62" s="77">
        <v>90</v>
      </c>
      <c r="AG62" s="187">
        <f>SUM(Z13/45)</f>
        <v>0.16666666666666666</v>
      </c>
      <c r="AH62" s="156"/>
      <c r="AI62" s="77">
        <v>90</v>
      </c>
      <c r="AJ62" s="187"/>
      <c r="AK62" s="7" t="s">
        <v>165</v>
      </c>
      <c r="AL62" s="77">
        <v>90</v>
      </c>
      <c r="AM62" s="187">
        <f>SUM(Z18/45)</f>
        <v>0.21111111111111111</v>
      </c>
      <c r="AN62" s="7" t="s">
        <v>166</v>
      </c>
      <c r="AO62" s="77">
        <v>90</v>
      </c>
      <c r="AP62" s="187">
        <f>SUM(Z18/45)</f>
        <v>0.21111111111111111</v>
      </c>
      <c r="AQ62" s="216">
        <v>42581</v>
      </c>
      <c r="AR62" s="156"/>
      <c r="AS62" s="77">
        <v>180</v>
      </c>
      <c r="AT62" s="66"/>
      <c r="AU62" s="156"/>
      <c r="AV62" s="77">
        <v>180</v>
      </c>
      <c r="AW62" s="34"/>
      <c r="AX62" s="230">
        <f t="shared" si="3"/>
        <v>87</v>
      </c>
      <c r="AY62" s="505"/>
      <c r="BA62" s="133"/>
      <c r="BB62" s="232"/>
      <c r="BC62" s="232"/>
      <c r="BD62" s="199"/>
      <c r="BE62" s="199"/>
      <c r="BF62" s="199"/>
      <c r="BG62" s="199"/>
    </row>
    <row r="63" spans="2:59" x14ac:dyDescent="0.25">
      <c r="B63" s="486"/>
      <c r="C63" s="43">
        <v>31</v>
      </c>
      <c r="D63" s="44" t="s">
        <v>21</v>
      </c>
      <c r="E63" s="46"/>
      <c r="F63" s="46"/>
      <c r="G63" s="46"/>
      <c r="H63" s="46"/>
      <c r="I63" s="46"/>
      <c r="J63" s="46"/>
      <c r="K63" s="46"/>
      <c r="L63" s="46"/>
      <c r="M63" s="46"/>
      <c r="N63" s="46"/>
      <c r="O63" s="46"/>
      <c r="P63" s="46"/>
      <c r="Q63" s="67"/>
      <c r="R63" s="46"/>
      <c r="S63" s="46"/>
      <c r="T63" s="52"/>
      <c r="U63" s="46"/>
      <c r="V63" s="46"/>
      <c r="W63" s="53"/>
      <c r="X63" s="49"/>
      <c r="Y63" s="46"/>
      <c r="Z63" s="46"/>
      <c r="AA63" s="46"/>
      <c r="AB63" s="46"/>
      <c r="AC63" s="46"/>
      <c r="AD63" s="46"/>
      <c r="AE63" s="46"/>
      <c r="AF63" s="46"/>
      <c r="AG63" s="46"/>
      <c r="AH63" s="49"/>
      <c r="AI63" s="46"/>
      <c r="AJ63" s="188"/>
      <c r="AK63" s="46"/>
      <c r="AL63" s="46"/>
      <c r="AM63" s="46"/>
      <c r="AN63" s="49"/>
      <c r="AO63" s="46"/>
      <c r="AP63" s="53"/>
      <c r="AQ63" s="49"/>
      <c r="AR63" s="46"/>
      <c r="AS63" s="46"/>
      <c r="AT63" s="46"/>
      <c r="AU63" s="46"/>
      <c r="AV63" s="46"/>
      <c r="AW63" s="52"/>
      <c r="AX63" s="29">
        <f t="shared" si="3"/>
        <v>0</v>
      </c>
      <c r="AY63" s="505"/>
      <c r="BA63" s="133"/>
      <c r="BB63" s="232"/>
      <c r="BC63" s="232"/>
      <c r="BD63" s="199"/>
      <c r="BE63" s="199"/>
      <c r="BF63" s="199"/>
      <c r="BG63" s="199"/>
    </row>
    <row r="64" spans="2:59" x14ac:dyDescent="0.25">
      <c r="B64" s="486"/>
      <c r="C64" s="43">
        <v>32</v>
      </c>
      <c r="D64" s="47"/>
      <c r="E64" s="46"/>
      <c r="F64" s="46"/>
      <c r="G64" s="46"/>
      <c r="H64" s="46"/>
      <c r="I64" s="46"/>
      <c r="J64" s="46"/>
      <c r="K64" s="46"/>
      <c r="L64" s="46"/>
      <c r="M64" s="46"/>
      <c r="N64" s="46"/>
      <c r="O64" s="46"/>
      <c r="P64" s="46"/>
      <c r="Q64" s="67"/>
      <c r="R64" s="46"/>
      <c r="S64" s="46"/>
      <c r="T64" s="52"/>
      <c r="U64" s="46"/>
      <c r="V64" s="46"/>
      <c r="W64" s="53"/>
      <c r="X64" s="49"/>
      <c r="Y64" s="46"/>
      <c r="Z64" s="46"/>
      <c r="AA64" s="46"/>
      <c r="AB64" s="46"/>
      <c r="AC64" s="46"/>
      <c r="AD64" s="46"/>
      <c r="AE64" s="46"/>
      <c r="AF64" s="46"/>
      <c r="AG64" s="46"/>
      <c r="AH64" s="49"/>
      <c r="AI64" s="46"/>
      <c r="AJ64" s="188"/>
      <c r="AK64" s="46"/>
      <c r="AL64" s="46"/>
      <c r="AM64" s="46"/>
      <c r="AN64" s="49"/>
      <c r="AO64" s="46"/>
      <c r="AP64" s="53"/>
      <c r="AQ64" s="49"/>
      <c r="AR64" s="46"/>
      <c r="AS64" s="46"/>
      <c r="AT64" s="46"/>
      <c r="AU64" s="46"/>
      <c r="AV64" s="46"/>
      <c r="AW64" s="52"/>
      <c r="AX64" s="29">
        <f t="shared" si="3"/>
        <v>0</v>
      </c>
      <c r="AY64" s="505"/>
      <c r="BA64" s="133"/>
      <c r="BB64" s="232"/>
      <c r="BC64" s="232"/>
      <c r="BD64" s="199"/>
      <c r="BE64" s="199"/>
      <c r="BF64" s="199"/>
      <c r="BG64" s="199"/>
    </row>
    <row r="65" spans="2:59" x14ac:dyDescent="0.25">
      <c r="B65" s="486"/>
      <c r="C65" s="43">
        <v>33</v>
      </c>
      <c r="D65" s="47"/>
      <c r="E65" s="46"/>
      <c r="F65" s="46"/>
      <c r="G65" s="46"/>
      <c r="H65" s="46"/>
      <c r="I65" s="46"/>
      <c r="J65" s="46"/>
      <c r="K65" s="46"/>
      <c r="L65" s="46"/>
      <c r="M65" s="46"/>
      <c r="N65" s="46"/>
      <c r="O65" s="46"/>
      <c r="P65" s="46"/>
      <c r="Q65" s="47"/>
      <c r="R65" s="46"/>
      <c r="S65" s="46"/>
      <c r="T65" s="52"/>
      <c r="U65" s="46"/>
      <c r="V65" s="46"/>
      <c r="W65" s="53"/>
      <c r="X65" s="49"/>
      <c r="Y65" s="46"/>
      <c r="Z65" s="46"/>
      <c r="AA65" s="46"/>
      <c r="AB65" s="46"/>
      <c r="AC65" s="46"/>
      <c r="AD65" s="46"/>
      <c r="AE65" s="46"/>
      <c r="AF65" s="46"/>
      <c r="AG65" s="46"/>
      <c r="AH65" s="49"/>
      <c r="AI65" s="46"/>
      <c r="AJ65" s="188"/>
      <c r="AK65" s="46"/>
      <c r="AL65" s="46"/>
      <c r="AM65" s="46"/>
      <c r="AN65" s="49"/>
      <c r="AO65" s="46"/>
      <c r="AP65" s="53"/>
      <c r="AQ65" s="49"/>
      <c r="AR65" s="46"/>
      <c r="AS65" s="46"/>
      <c r="AT65" s="46"/>
      <c r="AU65" s="46"/>
      <c r="AV65" s="46"/>
      <c r="AW65" s="52"/>
      <c r="AX65" s="29">
        <f t="shared" si="3"/>
        <v>0</v>
      </c>
      <c r="AY65" s="505"/>
      <c r="BA65" s="133"/>
      <c r="BB65" s="232"/>
      <c r="BC65" s="232"/>
      <c r="BD65" s="199"/>
      <c r="BE65" s="199"/>
      <c r="BF65" s="199"/>
      <c r="BG65" s="199"/>
    </row>
    <row r="66" spans="2:59" x14ac:dyDescent="0.25">
      <c r="B66" s="486"/>
      <c r="C66" s="43">
        <v>34</v>
      </c>
      <c r="D66" s="47"/>
      <c r="E66" s="45"/>
      <c r="F66" s="45"/>
      <c r="G66" s="45"/>
      <c r="H66" s="45"/>
      <c r="I66" s="45"/>
      <c r="J66" s="45"/>
      <c r="K66" s="46"/>
      <c r="L66" s="46"/>
      <c r="M66" s="46"/>
      <c r="N66" s="46"/>
      <c r="O66" s="46"/>
      <c r="P66" s="46"/>
      <c r="Q66" s="47"/>
      <c r="R66" s="46"/>
      <c r="S66" s="46"/>
      <c r="T66" s="52"/>
      <c r="U66" s="46"/>
      <c r="V66" s="46"/>
      <c r="W66" s="53"/>
      <c r="X66" s="49"/>
      <c r="Y66" s="46"/>
      <c r="Z66" s="46"/>
      <c r="AA66" s="46"/>
      <c r="AB66" s="46"/>
      <c r="AC66" s="46"/>
      <c r="AD66" s="46"/>
      <c r="AE66" s="46"/>
      <c r="AF66" s="46"/>
      <c r="AG66" s="46"/>
      <c r="AH66" s="49"/>
      <c r="AI66" s="46"/>
      <c r="AJ66" s="188"/>
      <c r="AK66" s="46"/>
      <c r="AL66" s="46"/>
      <c r="AM66" s="46"/>
      <c r="AN66" s="49"/>
      <c r="AO66" s="46"/>
      <c r="AP66" s="53"/>
      <c r="AQ66" s="49"/>
      <c r="AR66" s="46"/>
      <c r="AS66" s="46"/>
      <c r="AT66" s="46"/>
      <c r="AU66" s="46"/>
      <c r="AV66" s="46"/>
      <c r="AW66" s="52"/>
      <c r="AX66" s="29">
        <f t="shared" si="3"/>
        <v>0</v>
      </c>
      <c r="AY66" s="505"/>
      <c r="BA66" s="133"/>
      <c r="BB66" s="232"/>
      <c r="BC66" s="232"/>
      <c r="BD66" s="199"/>
      <c r="BE66" s="199"/>
      <c r="BF66" s="199"/>
      <c r="BG66" s="199"/>
    </row>
    <row r="67" spans="2:59" x14ac:dyDescent="0.25">
      <c r="B67" s="486"/>
      <c r="C67" s="43">
        <v>35</v>
      </c>
      <c r="D67" s="47"/>
      <c r="E67" s="46"/>
      <c r="F67" s="46"/>
      <c r="G67" s="46"/>
      <c r="H67" s="46"/>
      <c r="I67" s="46"/>
      <c r="J67" s="46"/>
      <c r="K67" s="46"/>
      <c r="L67" s="46"/>
      <c r="M67" s="46"/>
      <c r="N67" s="46"/>
      <c r="O67" s="46"/>
      <c r="P67" s="46"/>
      <c r="Q67" s="47"/>
      <c r="R67" s="46"/>
      <c r="S67" s="46"/>
      <c r="T67" s="52"/>
      <c r="U67" s="46"/>
      <c r="V67" s="46"/>
      <c r="W67" s="53"/>
      <c r="X67" s="49"/>
      <c r="Y67" s="46"/>
      <c r="Z67" s="46"/>
      <c r="AA67" s="46"/>
      <c r="AB67" s="46"/>
      <c r="AC67" s="46"/>
      <c r="AD67" s="46"/>
      <c r="AE67" s="46"/>
      <c r="AF67" s="46"/>
      <c r="AG67" s="46"/>
      <c r="AH67" s="49"/>
      <c r="AI67" s="46"/>
      <c r="AJ67" s="188"/>
      <c r="AK67" s="46"/>
      <c r="AL67" s="46"/>
      <c r="AM67" s="46"/>
      <c r="AN67" s="49"/>
      <c r="AO67" s="46"/>
      <c r="AP67" s="53"/>
      <c r="AQ67" s="49"/>
      <c r="AR67" s="46"/>
      <c r="AS67" s="46"/>
      <c r="AT67" s="46"/>
      <c r="AU67" s="46"/>
      <c r="AV67" s="46"/>
      <c r="AW67" s="52"/>
      <c r="AX67" s="29">
        <f t="shared" si="3"/>
        <v>0</v>
      </c>
      <c r="AY67" s="505"/>
      <c r="BA67" s="133"/>
      <c r="BB67" s="232"/>
      <c r="BC67" s="232"/>
      <c r="BD67" s="199"/>
      <c r="BE67" s="199"/>
      <c r="BF67" s="199"/>
      <c r="BG67" s="199"/>
    </row>
    <row r="68" spans="2:59" x14ac:dyDescent="0.25">
      <c r="B68" s="486"/>
      <c r="C68" s="43">
        <v>36</v>
      </c>
      <c r="D68" s="47"/>
      <c r="E68" s="46"/>
      <c r="F68" s="46"/>
      <c r="G68" s="46"/>
      <c r="H68" s="46"/>
      <c r="I68" s="46"/>
      <c r="J68" s="46"/>
      <c r="K68" s="46"/>
      <c r="L68" s="46"/>
      <c r="M68" s="46"/>
      <c r="N68" s="46"/>
      <c r="O68" s="46"/>
      <c r="P68" s="46"/>
      <c r="Q68" s="47"/>
      <c r="R68" s="46"/>
      <c r="S68" s="46"/>
      <c r="T68" s="52"/>
      <c r="U68" s="46"/>
      <c r="V68" s="46"/>
      <c r="W68" s="53"/>
      <c r="X68" s="49"/>
      <c r="Y68" s="46"/>
      <c r="Z68" s="46"/>
      <c r="AA68" s="46"/>
      <c r="AB68" s="46"/>
      <c r="AC68" s="46"/>
      <c r="AD68" s="46"/>
      <c r="AE68" s="46"/>
      <c r="AF68" s="46"/>
      <c r="AG68" s="46"/>
      <c r="AH68" s="49"/>
      <c r="AI68" s="46"/>
      <c r="AJ68" s="188"/>
      <c r="AK68" s="46"/>
      <c r="AL68" s="46"/>
      <c r="AM68" s="46"/>
      <c r="AN68" s="49"/>
      <c r="AO68" s="46"/>
      <c r="AP68" s="53"/>
      <c r="AQ68" s="49"/>
      <c r="AR68" s="46"/>
      <c r="AS68" s="46"/>
      <c r="AT68" s="46"/>
      <c r="AU68" s="46"/>
      <c r="AV68" s="46"/>
      <c r="AW68" s="52"/>
      <c r="AX68" s="29">
        <f t="shared" si="3"/>
        <v>0</v>
      </c>
      <c r="AY68" s="505"/>
      <c r="BA68" s="133"/>
      <c r="BB68" s="232"/>
      <c r="BC68" s="232"/>
      <c r="BD68" s="199"/>
      <c r="BE68" s="199"/>
      <c r="BF68" s="199"/>
      <c r="BG68" s="199"/>
    </row>
    <row r="69" spans="2:59" x14ac:dyDescent="0.25">
      <c r="B69" s="486"/>
      <c r="C69" s="42">
        <v>37</v>
      </c>
      <c r="D69" s="216">
        <v>42626</v>
      </c>
      <c r="E69" s="156"/>
      <c r="F69" s="77">
        <v>90</v>
      </c>
      <c r="G69" s="66"/>
      <c r="H69" s="156"/>
      <c r="I69" s="77">
        <v>90</v>
      </c>
      <c r="J69" s="66"/>
      <c r="K69" s="112" t="s">
        <v>167</v>
      </c>
      <c r="L69" s="77">
        <v>90</v>
      </c>
      <c r="M69" s="66">
        <f>SUM(Z18/45)</f>
        <v>0.21111111111111111</v>
      </c>
      <c r="N69" s="156"/>
      <c r="O69" s="77">
        <v>90</v>
      </c>
      <c r="P69" s="66"/>
      <c r="Q69" s="216">
        <v>42627</v>
      </c>
      <c r="R69" s="7" t="s">
        <v>159</v>
      </c>
      <c r="S69" s="77">
        <v>90</v>
      </c>
      <c r="T69" s="202">
        <f>SUM(Z13/45)</f>
        <v>0.16666666666666666</v>
      </c>
      <c r="U69" s="156"/>
      <c r="V69" s="77">
        <v>90</v>
      </c>
      <c r="W69" s="66"/>
      <c r="X69" s="216">
        <v>42629</v>
      </c>
      <c r="Y69" s="156"/>
      <c r="Z69" s="77">
        <v>90</v>
      </c>
      <c r="AA69" s="66"/>
      <c r="AB69" s="156"/>
      <c r="AC69" s="77">
        <v>90</v>
      </c>
      <c r="AD69" s="66"/>
      <c r="AE69" s="7" t="s">
        <v>160</v>
      </c>
      <c r="AF69" s="77">
        <v>90</v>
      </c>
      <c r="AG69" s="187">
        <f>SUM(Z13/45)</f>
        <v>0.16666666666666666</v>
      </c>
      <c r="AH69" s="7" t="s">
        <v>164</v>
      </c>
      <c r="AI69" s="77">
        <v>90</v>
      </c>
      <c r="AJ69" s="187">
        <f>SUM(Z18/45)</f>
        <v>0.21111111111111111</v>
      </c>
      <c r="AK69" s="7" t="s">
        <v>165</v>
      </c>
      <c r="AL69" s="77">
        <v>90</v>
      </c>
      <c r="AM69" s="187">
        <f>SUM(Z18/45)</f>
        <v>0.21111111111111111</v>
      </c>
      <c r="AN69" s="7" t="s">
        <v>166</v>
      </c>
      <c r="AO69" s="77">
        <v>90</v>
      </c>
      <c r="AP69" s="187">
        <f>SUM(Z18/45)</f>
        <v>0.21111111111111111</v>
      </c>
      <c r="AQ69" s="216">
        <v>42630</v>
      </c>
      <c r="AR69" s="156"/>
      <c r="AS69" s="77">
        <v>180</v>
      </c>
      <c r="AT69" s="66"/>
      <c r="AU69" s="156"/>
      <c r="AV69" s="77">
        <v>180</v>
      </c>
      <c r="AW69" s="34"/>
      <c r="AX69" s="230">
        <f t="shared" si="3"/>
        <v>106</v>
      </c>
      <c r="AY69" s="505"/>
      <c r="BA69" s="133"/>
      <c r="BB69" s="232"/>
      <c r="BC69" s="232"/>
      <c r="BD69" s="199"/>
      <c r="BE69" s="199"/>
      <c r="BF69" s="199"/>
      <c r="BG69" s="199"/>
    </row>
    <row r="70" spans="2:59" x14ac:dyDescent="0.25">
      <c r="B70" s="486"/>
      <c r="C70" s="42">
        <v>38</v>
      </c>
      <c r="D70" s="216">
        <v>42633</v>
      </c>
      <c r="E70" s="156"/>
      <c r="F70" s="77">
        <v>90</v>
      </c>
      <c r="G70" s="66"/>
      <c r="H70" s="156"/>
      <c r="I70" s="77">
        <v>90</v>
      </c>
      <c r="J70" s="66"/>
      <c r="K70" s="7" t="s">
        <v>164</v>
      </c>
      <c r="L70" s="77">
        <v>90</v>
      </c>
      <c r="M70" s="66">
        <f>SUM(Z18/45)</f>
        <v>0.21111111111111111</v>
      </c>
      <c r="N70" s="156"/>
      <c r="O70" s="77">
        <v>90</v>
      </c>
      <c r="P70" s="66"/>
      <c r="Q70" s="216">
        <v>42634</v>
      </c>
      <c r="R70" s="7" t="s">
        <v>159</v>
      </c>
      <c r="S70" s="77">
        <v>90</v>
      </c>
      <c r="T70" s="202">
        <f>SUM(Z13/45)</f>
        <v>0.16666666666666666</v>
      </c>
      <c r="U70" s="156"/>
      <c r="V70" s="77">
        <v>90</v>
      </c>
      <c r="W70" s="66"/>
      <c r="X70" s="216">
        <v>42636</v>
      </c>
      <c r="Y70" s="156"/>
      <c r="Z70" s="77">
        <v>90</v>
      </c>
      <c r="AA70" s="66"/>
      <c r="AB70" s="156"/>
      <c r="AC70" s="77">
        <v>90</v>
      </c>
      <c r="AD70" s="66"/>
      <c r="AE70" s="7" t="s">
        <v>160</v>
      </c>
      <c r="AF70" s="77">
        <v>90</v>
      </c>
      <c r="AG70" s="187">
        <f>SUM(Z13/45)</f>
        <v>0.16666666666666666</v>
      </c>
      <c r="AH70" s="156"/>
      <c r="AI70" s="77">
        <v>90</v>
      </c>
      <c r="AJ70" s="187"/>
      <c r="AK70" s="7" t="s">
        <v>165</v>
      </c>
      <c r="AL70" s="77">
        <v>90</v>
      </c>
      <c r="AM70" s="187">
        <f>SUM(Z18/45)</f>
        <v>0.21111111111111111</v>
      </c>
      <c r="AN70" s="7" t="s">
        <v>166</v>
      </c>
      <c r="AO70" s="77">
        <v>90</v>
      </c>
      <c r="AP70" s="187">
        <f>SUM(Z18/45)</f>
        <v>0.21111111111111111</v>
      </c>
      <c r="AQ70" s="216">
        <v>42637</v>
      </c>
      <c r="AR70" s="156"/>
      <c r="AS70" s="77">
        <v>180</v>
      </c>
      <c r="AT70" s="66"/>
      <c r="AU70" s="156"/>
      <c r="AV70" s="77">
        <v>180</v>
      </c>
      <c r="AW70" s="34"/>
      <c r="AX70" s="230">
        <f t="shared" si="3"/>
        <v>87</v>
      </c>
      <c r="AY70" s="505"/>
      <c r="BA70" s="133"/>
      <c r="BB70" s="232"/>
      <c r="BC70" s="232"/>
      <c r="BD70" s="199"/>
      <c r="BE70" s="199"/>
      <c r="BF70" s="199"/>
      <c r="BG70" s="199"/>
    </row>
    <row r="71" spans="2:59" ht="13.8" thickBot="1" x14ac:dyDescent="0.3">
      <c r="B71" s="488"/>
      <c r="C71" s="55">
        <v>39</v>
      </c>
      <c r="D71" s="241">
        <v>42640</v>
      </c>
      <c r="E71" s="156"/>
      <c r="F71" s="77">
        <v>90</v>
      </c>
      <c r="G71" s="66"/>
      <c r="H71" s="156"/>
      <c r="I71" s="77">
        <v>90</v>
      </c>
      <c r="J71" s="66"/>
      <c r="K71" s="112" t="s">
        <v>167</v>
      </c>
      <c r="L71" s="77">
        <v>90</v>
      </c>
      <c r="M71" s="66">
        <f>SUM(Z18/45)</f>
        <v>0.21111111111111111</v>
      </c>
      <c r="N71" s="156"/>
      <c r="O71" s="77">
        <v>90</v>
      </c>
      <c r="P71" s="66"/>
      <c r="Q71" s="241">
        <v>42641</v>
      </c>
      <c r="R71" s="7" t="s">
        <v>159</v>
      </c>
      <c r="S71" s="77">
        <v>90</v>
      </c>
      <c r="T71" s="202">
        <f>SUM(Z13/45)</f>
        <v>0.16666666666666666</v>
      </c>
      <c r="U71" s="156"/>
      <c r="V71" s="77">
        <v>90</v>
      </c>
      <c r="W71" s="66"/>
      <c r="X71" s="241">
        <v>42643</v>
      </c>
      <c r="Y71" s="156"/>
      <c r="Z71" s="77">
        <v>90</v>
      </c>
      <c r="AA71" s="66"/>
      <c r="AB71" s="156"/>
      <c r="AC71" s="77">
        <v>90</v>
      </c>
      <c r="AD71" s="66"/>
      <c r="AE71" s="7" t="s">
        <v>160</v>
      </c>
      <c r="AF71" s="77">
        <v>90</v>
      </c>
      <c r="AG71" s="187">
        <f>SUM(Z13/45)</f>
        <v>0.16666666666666666</v>
      </c>
      <c r="AH71" s="7" t="s">
        <v>164</v>
      </c>
      <c r="AI71" s="77">
        <v>90</v>
      </c>
      <c r="AJ71" s="187">
        <f>SUM(Z18/45)</f>
        <v>0.21111111111111111</v>
      </c>
      <c r="AK71" s="7" t="s">
        <v>165</v>
      </c>
      <c r="AL71" s="77">
        <v>90</v>
      </c>
      <c r="AM71" s="187">
        <f>SUM(Z18/45)</f>
        <v>0.21111111111111111</v>
      </c>
      <c r="AN71" s="7" t="s">
        <v>166</v>
      </c>
      <c r="AO71" s="77">
        <v>90</v>
      </c>
      <c r="AP71" s="187">
        <f>SUM(Z18/45)</f>
        <v>0.21111111111111111</v>
      </c>
      <c r="AQ71" s="241">
        <v>42644</v>
      </c>
      <c r="AR71" s="156"/>
      <c r="AS71" s="77">
        <v>180</v>
      </c>
      <c r="AT71" s="66"/>
      <c r="AU71" s="156"/>
      <c r="AV71" s="77">
        <v>180</v>
      </c>
      <c r="AW71" s="202"/>
      <c r="AX71" s="242">
        <f t="shared" si="3"/>
        <v>106</v>
      </c>
      <c r="AY71" s="506"/>
      <c r="BA71" s="133"/>
      <c r="BB71" s="232"/>
      <c r="BC71" s="232"/>
      <c r="BD71" s="199"/>
      <c r="BE71" s="199"/>
      <c r="BF71" s="199"/>
      <c r="BG71" s="199"/>
    </row>
    <row r="72" spans="2:59" x14ac:dyDescent="0.25">
      <c r="B72" s="485" t="s">
        <v>22</v>
      </c>
      <c r="C72" s="16"/>
      <c r="D72" s="11" t="s">
        <v>6</v>
      </c>
      <c r="E72" s="12" t="s">
        <v>57</v>
      </c>
      <c r="F72" s="13"/>
      <c r="G72" s="13"/>
      <c r="H72" s="13"/>
      <c r="I72" s="13"/>
      <c r="J72" s="14"/>
      <c r="K72" s="15" t="s">
        <v>8</v>
      </c>
      <c r="L72" s="13"/>
      <c r="M72" s="13"/>
      <c r="N72" s="13"/>
      <c r="O72" s="13"/>
      <c r="P72" s="13"/>
      <c r="Q72" s="11" t="s">
        <v>7</v>
      </c>
      <c r="R72" s="12" t="s">
        <v>51</v>
      </c>
      <c r="S72" s="13"/>
      <c r="T72" s="13"/>
      <c r="U72" s="12"/>
      <c r="V72" s="13"/>
      <c r="W72" s="13"/>
      <c r="X72" s="11" t="s">
        <v>9</v>
      </c>
      <c r="Y72" s="12" t="s">
        <v>58</v>
      </c>
      <c r="Z72" s="13"/>
      <c r="AA72" s="13"/>
      <c r="AB72" s="13"/>
      <c r="AC72" s="13"/>
      <c r="AD72" s="13"/>
      <c r="AE72" s="15" t="s">
        <v>49</v>
      </c>
      <c r="AF72" s="13"/>
      <c r="AG72" s="13"/>
      <c r="AH72" s="13"/>
      <c r="AI72" s="13"/>
      <c r="AJ72" s="13"/>
      <c r="AK72" s="15" t="s">
        <v>50</v>
      </c>
      <c r="AL72" s="13"/>
      <c r="AM72" s="13"/>
      <c r="AN72" s="13"/>
      <c r="AO72" s="13"/>
      <c r="AP72" s="13"/>
      <c r="AQ72" s="11" t="s">
        <v>10</v>
      </c>
      <c r="AR72" s="12" t="s">
        <v>59</v>
      </c>
      <c r="AS72" s="13"/>
      <c r="AT72" s="13"/>
      <c r="AU72" s="13"/>
      <c r="AV72" s="13"/>
      <c r="AW72" s="80"/>
      <c r="AX72" s="16"/>
      <c r="AY72" s="489">
        <f>SUBTOTAL(9,AX74:AX86)</f>
        <v>1132</v>
      </c>
      <c r="BA72" s="133"/>
      <c r="BB72" s="133"/>
      <c r="BC72" s="133"/>
    </row>
    <row r="73" spans="2:59" ht="13.8" thickBot="1" x14ac:dyDescent="0.3">
      <c r="B73" s="486"/>
      <c r="C73" s="21" t="s">
        <v>11</v>
      </c>
      <c r="D73" s="18" t="s">
        <v>12</v>
      </c>
      <c r="E73" s="19" t="s">
        <v>13</v>
      </c>
      <c r="F73" s="19" t="s">
        <v>26</v>
      </c>
      <c r="G73" s="19" t="s">
        <v>27</v>
      </c>
      <c r="H73" s="19" t="s">
        <v>13</v>
      </c>
      <c r="I73" s="19" t="s">
        <v>26</v>
      </c>
      <c r="J73" s="19" t="s">
        <v>27</v>
      </c>
      <c r="K73" s="19" t="s">
        <v>13</v>
      </c>
      <c r="L73" s="19" t="s">
        <v>26</v>
      </c>
      <c r="M73" s="19" t="s">
        <v>27</v>
      </c>
      <c r="N73" s="19" t="s">
        <v>13</v>
      </c>
      <c r="O73" s="19" t="s">
        <v>26</v>
      </c>
      <c r="P73" s="19" t="s">
        <v>27</v>
      </c>
      <c r="Q73" s="18" t="s">
        <v>12</v>
      </c>
      <c r="R73" s="19" t="s">
        <v>13</v>
      </c>
      <c r="S73" s="19" t="s">
        <v>26</v>
      </c>
      <c r="T73" s="20" t="s">
        <v>27</v>
      </c>
      <c r="U73" s="19" t="s">
        <v>13</v>
      </c>
      <c r="V73" s="19" t="s">
        <v>26</v>
      </c>
      <c r="W73" s="81" t="s">
        <v>27</v>
      </c>
      <c r="X73" s="18" t="s">
        <v>12</v>
      </c>
      <c r="Y73" s="19" t="s">
        <v>13</v>
      </c>
      <c r="Z73" s="19" t="s">
        <v>26</v>
      </c>
      <c r="AA73" s="19"/>
      <c r="AB73" s="19" t="s">
        <v>13</v>
      </c>
      <c r="AC73" s="19" t="s">
        <v>26</v>
      </c>
      <c r="AD73" s="19"/>
      <c r="AE73" s="200" t="s">
        <v>13</v>
      </c>
      <c r="AF73" s="19" t="s">
        <v>26</v>
      </c>
      <c r="AG73" s="19" t="s">
        <v>27</v>
      </c>
      <c r="AH73" s="19" t="s">
        <v>13</v>
      </c>
      <c r="AI73" s="19" t="s">
        <v>26</v>
      </c>
      <c r="AJ73" s="19" t="s">
        <v>27</v>
      </c>
      <c r="AK73" s="200" t="s">
        <v>13</v>
      </c>
      <c r="AL73" s="19" t="s">
        <v>26</v>
      </c>
      <c r="AM73" s="19" t="s">
        <v>27</v>
      </c>
      <c r="AN73" s="19" t="s">
        <v>13</v>
      </c>
      <c r="AO73" s="19" t="s">
        <v>26</v>
      </c>
      <c r="AP73" s="19" t="s">
        <v>27</v>
      </c>
      <c r="AQ73" s="18" t="s">
        <v>12</v>
      </c>
      <c r="AR73" s="19" t="s">
        <v>13</v>
      </c>
      <c r="AS73" s="19" t="s">
        <v>26</v>
      </c>
      <c r="AT73" s="19" t="s">
        <v>27</v>
      </c>
      <c r="AU73" s="19" t="s">
        <v>13</v>
      </c>
      <c r="AV73" s="19" t="s">
        <v>26</v>
      </c>
      <c r="AW73" s="20" t="s">
        <v>27</v>
      </c>
      <c r="AX73" s="21" t="s">
        <v>14</v>
      </c>
      <c r="AY73" s="490"/>
      <c r="BA73" s="133"/>
      <c r="BB73" s="133"/>
      <c r="BC73" s="133"/>
    </row>
    <row r="74" spans="2:59" x14ac:dyDescent="0.25">
      <c r="B74" s="487"/>
      <c r="C74" s="42">
        <v>40</v>
      </c>
      <c r="D74" s="216">
        <v>42647</v>
      </c>
      <c r="E74" s="156"/>
      <c r="F74" s="77">
        <v>90</v>
      </c>
      <c r="G74" s="66"/>
      <c r="H74" s="156"/>
      <c r="I74" s="77">
        <v>90</v>
      </c>
      <c r="J74" s="66"/>
      <c r="K74" s="7" t="s">
        <v>164</v>
      </c>
      <c r="L74" s="77">
        <v>90</v>
      </c>
      <c r="M74" s="66">
        <f>SUM(Z18/45)</f>
        <v>0.21111111111111111</v>
      </c>
      <c r="N74" s="156"/>
      <c r="O74" s="77">
        <v>90</v>
      </c>
      <c r="P74" s="66"/>
      <c r="Q74" s="216">
        <v>42648</v>
      </c>
      <c r="R74" s="7" t="s">
        <v>159</v>
      </c>
      <c r="S74" s="77">
        <v>90</v>
      </c>
      <c r="T74" s="202">
        <f>SUM(Z13/45)</f>
        <v>0.16666666666666666</v>
      </c>
      <c r="U74" s="156"/>
      <c r="V74" s="77">
        <v>90</v>
      </c>
      <c r="W74" s="66"/>
      <c r="X74" s="216">
        <v>42650</v>
      </c>
      <c r="Y74" s="156"/>
      <c r="Z74" s="77">
        <v>90</v>
      </c>
      <c r="AA74" s="66"/>
      <c r="AB74" s="156"/>
      <c r="AC74" s="77">
        <v>90</v>
      </c>
      <c r="AD74" s="66"/>
      <c r="AE74" s="7" t="s">
        <v>160</v>
      </c>
      <c r="AF74" s="77">
        <v>90</v>
      </c>
      <c r="AG74" s="187">
        <f>SUM(Z13/45)</f>
        <v>0.16666666666666666</v>
      </c>
      <c r="AH74" s="156"/>
      <c r="AI74" s="77">
        <v>90</v>
      </c>
      <c r="AJ74" s="66"/>
      <c r="AK74" s="7" t="s">
        <v>165</v>
      </c>
      <c r="AL74" s="77">
        <v>90</v>
      </c>
      <c r="AM74" s="187">
        <f>SUM(Z18/45)</f>
        <v>0.21111111111111111</v>
      </c>
      <c r="AN74" s="7" t="s">
        <v>166</v>
      </c>
      <c r="AO74" s="77">
        <v>90</v>
      </c>
      <c r="AP74" s="187">
        <f>SUM(Z18/45)</f>
        <v>0.21111111111111111</v>
      </c>
      <c r="AQ74" s="216">
        <v>42651</v>
      </c>
      <c r="AR74" s="156"/>
      <c r="AS74" s="77">
        <v>180</v>
      </c>
      <c r="AT74" s="66"/>
      <c r="AU74" s="156"/>
      <c r="AV74" s="77">
        <v>180</v>
      </c>
      <c r="AW74" s="33"/>
      <c r="AX74" s="230">
        <f t="shared" si="3"/>
        <v>87</v>
      </c>
      <c r="AY74" s="490"/>
      <c r="BA74" s="133"/>
      <c r="BB74" s="133"/>
      <c r="BC74" s="133"/>
    </row>
    <row r="75" spans="2:59" x14ac:dyDescent="0.25">
      <c r="B75" s="486"/>
      <c r="C75" s="42">
        <v>41</v>
      </c>
      <c r="D75" s="216">
        <v>42654</v>
      </c>
      <c r="E75" s="156"/>
      <c r="F75" s="77">
        <v>90</v>
      </c>
      <c r="G75" s="66"/>
      <c r="H75" s="156"/>
      <c r="I75" s="77">
        <v>90</v>
      </c>
      <c r="J75" s="66"/>
      <c r="K75" s="112" t="s">
        <v>167</v>
      </c>
      <c r="L75" s="77">
        <v>90</v>
      </c>
      <c r="M75" s="66">
        <f>SUM(Z18/45)</f>
        <v>0.21111111111111111</v>
      </c>
      <c r="N75" s="156"/>
      <c r="O75" s="77">
        <v>90</v>
      </c>
      <c r="P75" s="66"/>
      <c r="Q75" s="216">
        <v>42655</v>
      </c>
      <c r="R75" s="7" t="s">
        <v>159</v>
      </c>
      <c r="S75" s="77">
        <v>90</v>
      </c>
      <c r="T75" s="202">
        <f>SUM(Z13/45)</f>
        <v>0.16666666666666666</v>
      </c>
      <c r="U75" s="156"/>
      <c r="V75" s="77">
        <v>90</v>
      </c>
      <c r="W75" s="66"/>
      <c r="X75" s="216">
        <v>42657</v>
      </c>
      <c r="Y75" s="156"/>
      <c r="Z75" s="77">
        <v>90</v>
      </c>
      <c r="AA75" s="66"/>
      <c r="AB75" s="156"/>
      <c r="AC75" s="77">
        <v>90</v>
      </c>
      <c r="AD75" s="66"/>
      <c r="AE75" s="7" t="s">
        <v>160</v>
      </c>
      <c r="AF75" s="77">
        <v>90</v>
      </c>
      <c r="AG75" s="187">
        <f>SUM(Z13/45)</f>
        <v>0.16666666666666666</v>
      </c>
      <c r="AH75" s="7" t="s">
        <v>164</v>
      </c>
      <c r="AI75" s="77">
        <v>90</v>
      </c>
      <c r="AJ75" s="66">
        <f>SUM(Z18/45)</f>
        <v>0.21111111111111111</v>
      </c>
      <c r="AK75" s="7" t="s">
        <v>165</v>
      </c>
      <c r="AL75" s="77">
        <v>90</v>
      </c>
      <c r="AM75" s="187">
        <f>SUM(Z18/45)</f>
        <v>0.21111111111111111</v>
      </c>
      <c r="AN75" s="7" t="s">
        <v>166</v>
      </c>
      <c r="AO75" s="77">
        <v>90</v>
      </c>
      <c r="AP75" s="187">
        <f>SUM(Z18/45)</f>
        <v>0.21111111111111111</v>
      </c>
      <c r="AQ75" s="216">
        <v>42658</v>
      </c>
      <c r="AR75" s="7" t="s">
        <v>166</v>
      </c>
      <c r="AS75" s="77">
        <v>180</v>
      </c>
      <c r="AT75" s="66">
        <f>SUM(Z18/45)</f>
        <v>0.21111111111111111</v>
      </c>
      <c r="AU75" s="156"/>
      <c r="AV75" s="77">
        <v>180</v>
      </c>
      <c r="AW75" s="33"/>
      <c r="AX75" s="230">
        <f t="shared" si="3"/>
        <v>144</v>
      </c>
      <c r="AY75" s="490"/>
      <c r="BA75" s="133"/>
      <c r="BB75" s="133"/>
      <c r="BC75" s="133"/>
    </row>
    <row r="76" spans="2:59" x14ac:dyDescent="0.25">
      <c r="B76" s="486"/>
      <c r="C76" s="42">
        <v>42</v>
      </c>
      <c r="D76" s="216">
        <v>42661</v>
      </c>
      <c r="E76" s="156"/>
      <c r="F76" s="77">
        <v>90</v>
      </c>
      <c r="G76" s="66"/>
      <c r="H76" s="156"/>
      <c r="I76" s="77">
        <v>90</v>
      </c>
      <c r="J76" s="66"/>
      <c r="K76" s="7" t="s">
        <v>164</v>
      </c>
      <c r="L76" s="77">
        <v>90</v>
      </c>
      <c r="M76" s="66">
        <f>SUM(Z18/45)</f>
        <v>0.21111111111111111</v>
      </c>
      <c r="N76" s="156"/>
      <c r="O76" s="77">
        <v>90</v>
      </c>
      <c r="P76" s="66"/>
      <c r="Q76" s="216">
        <v>42662</v>
      </c>
      <c r="R76" s="7" t="s">
        <v>159</v>
      </c>
      <c r="S76" s="77">
        <v>90</v>
      </c>
      <c r="T76" s="202">
        <f>SUM(Z13/45)</f>
        <v>0.16666666666666666</v>
      </c>
      <c r="U76" s="156"/>
      <c r="V76" s="77">
        <v>90</v>
      </c>
      <c r="W76" s="66"/>
      <c r="X76" s="216">
        <v>42664</v>
      </c>
      <c r="Y76" s="156"/>
      <c r="Z76" s="77">
        <v>90</v>
      </c>
      <c r="AA76" s="66"/>
      <c r="AB76" s="156"/>
      <c r="AC76" s="77">
        <v>90</v>
      </c>
      <c r="AD76" s="66"/>
      <c r="AE76" s="7" t="s">
        <v>160</v>
      </c>
      <c r="AF76" s="77">
        <v>90</v>
      </c>
      <c r="AG76" s="187">
        <f>SUM(Z13/45)</f>
        <v>0.16666666666666666</v>
      </c>
      <c r="AH76" s="156"/>
      <c r="AI76" s="77">
        <v>90</v>
      </c>
      <c r="AJ76" s="66"/>
      <c r="AK76" s="7" t="s">
        <v>165</v>
      </c>
      <c r="AL76" s="77">
        <v>90</v>
      </c>
      <c r="AM76" s="187">
        <f>SUM(Z18/45)</f>
        <v>0.21111111111111111</v>
      </c>
      <c r="AN76" s="7" t="s">
        <v>166</v>
      </c>
      <c r="AO76" s="77">
        <v>90</v>
      </c>
      <c r="AP76" s="187">
        <f>SUM(Z18/45)</f>
        <v>0.21111111111111111</v>
      </c>
      <c r="AQ76" s="216">
        <v>42665</v>
      </c>
      <c r="AR76" s="7" t="s">
        <v>166</v>
      </c>
      <c r="AS76" s="77">
        <v>180</v>
      </c>
      <c r="AT76" s="66">
        <f>SUM(Z18/45)</f>
        <v>0.21111111111111111</v>
      </c>
      <c r="AU76" s="156"/>
      <c r="AV76" s="77">
        <v>180</v>
      </c>
      <c r="AW76" s="66"/>
      <c r="AX76" s="230">
        <f t="shared" si="3"/>
        <v>125</v>
      </c>
      <c r="AY76" s="490"/>
      <c r="BA76" s="133"/>
      <c r="BB76" s="133"/>
      <c r="BC76" s="133"/>
    </row>
    <row r="77" spans="2:59" x14ac:dyDescent="0.25">
      <c r="B77" s="486"/>
      <c r="C77" s="42">
        <v>43</v>
      </c>
      <c r="D77" s="216">
        <v>42668</v>
      </c>
      <c r="E77" s="156"/>
      <c r="F77" s="77">
        <v>90</v>
      </c>
      <c r="G77" s="66"/>
      <c r="H77" s="156"/>
      <c r="I77" s="77">
        <v>90</v>
      </c>
      <c r="J77" s="66"/>
      <c r="K77" s="112" t="s">
        <v>167</v>
      </c>
      <c r="L77" s="77">
        <v>90</v>
      </c>
      <c r="M77" s="66">
        <f>SUM(Z18/45)</f>
        <v>0.21111111111111111</v>
      </c>
      <c r="N77" s="156"/>
      <c r="O77" s="77">
        <v>90</v>
      </c>
      <c r="P77" s="66"/>
      <c r="Q77" s="216">
        <v>42669</v>
      </c>
      <c r="R77" s="7" t="s">
        <v>159</v>
      </c>
      <c r="S77" s="77">
        <v>90</v>
      </c>
      <c r="T77" s="202">
        <f>SUM(Z13/45)</f>
        <v>0.16666666666666666</v>
      </c>
      <c r="U77" s="156"/>
      <c r="V77" s="77">
        <v>90</v>
      </c>
      <c r="W77" s="66"/>
      <c r="X77" s="216">
        <v>42671</v>
      </c>
      <c r="Y77" s="156"/>
      <c r="Z77" s="77">
        <v>90</v>
      </c>
      <c r="AA77" s="66"/>
      <c r="AB77" s="156"/>
      <c r="AC77" s="77">
        <v>90</v>
      </c>
      <c r="AD77" s="66"/>
      <c r="AE77" s="7" t="s">
        <v>160</v>
      </c>
      <c r="AF77" s="77">
        <v>90</v>
      </c>
      <c r="AG77" s="187">
        <f>SUM(Z13/45)</f>
        <v>0.16666666666666666</v>
      </c>
      <c r="AH77" s="7" t="s">
        <v>164</v>
      </c>
      <c r="AI77" s="77">
        <v>90</v>
      </c>
      <c r="AJ77" s="66">
        <f>SUM(Z18/45)</f>
        <v>0.21111111111111111</v>
      </c>
      <c r="AK77" s="7" t="s">
        <v>165</v>
      </c>
      <c r="AL77" s="77">
        <v>90</v>
      </c>
      <c r="AM77" s="187">
        <f>SUM(Z18/45)</f>
        <v>0.21111111111111111</v>
      </c>
      <c r="AN77" s="7" t="s">
        <v>166</v>
      </c>
      <c r="AO77" s="77">
        <v>90</v>
      </c>
      <c r="AP77" s="187">
        <f>SUM(Z18/45)</f>
        <v>0.21111111111111111</v>
      </c>
      <c r="AQ77" s="216">
        <v>42672</v>
      </c>
      <c r="AR77" s="156"/>
      <c r="AS77" s="77">
        <v>180</v>
      </c>
      <c r="AT77" s="66"/>
      <c r="AU77" s="156"/>
      <c r="AV77" s="77">
        <v>180</v>
      </c>
      <c r="AW77" s="33"/>
      <c r="AX77" s="230">
        <f t="shared" si="3"/>
        <v>106</v>
      </c>
      <c r="AY77" s="490"/>
      <c r="BA77" s="133"/>
      <c r="BB77" s="133"/>
      <c r="BC77" s="133"/>
    </row>
    <row r="78" spans="2:59" x14ac:dyDescent="0.25">
      <c r="B78" s="486"/>
      <c r="C78" s="56">
        <v>44</v>
      </c>
      <c r="D78" s="35" t="s">
        <v>23</v>
      </c>
      <c r="E78" s="37"/>
      <c r="F78" s="37"/>
      <c r="G78" s="37"/>
      <c r="H78" s="37"/>
      <c r="I78" s="37"/>
      <c r="J78" s="37"/>
      <c r="K78" s="37"/>
      <c r="L78" s="37"/>
      <c r="M78" s="37"/>
      <c r="N78" s="37"/>
      <c r="O78" s="37"/>
      <c r="P78" s="37"/>
      <c r="Q78" s="57"/>
      <c r="R78" s="37"/>
      <c r="S78" s="37"/>
      <c r="T78" s="40"/>
      <c r="U78" s="37"/>
      <c r="V78" s="37"/>
      <c r="W78" s="82"/>
      <c r="X78" s="57"/>
      <c r="Y78" s="37"/>
      <c r="Z78" s="37"/>
      <c r="AA78" s="37"/>
      <c r="AB78" s="37"/>
      <c r="AC78" s="37"/>
      <c r="AD78" s="37"/>
      <c r="AE78" s="37"/>
      <c r="AF78" s="37"/>
      <c r="AG78" s="37"/>
      <c r="AH78" s="37"/>
      <c r="AI78" s="37"/>
      <c r="AJ78" s="37"/>
      <c r="AK78" s="37"/>
      <c r="AL78" s="37"/>
      <c r="AM78" s="37"/>
      <c r="AN78" s="37"/>
      <c r="AO78" s="37"/>
      <c r="AP78" s="37"/>
      <c r="AQ78" s="57"/>
      <c r="AR78" s="37"/>
      <c r="AS78" s="37"/>
      <c r="AT78" s="37"/>
      <c r="AU78" s="37"/>
      <c r="AV78" s="37"/>
      <c r="AW78" s="36"/>
      <c r="AX78" s="29">
        <f t="shared" si="3"/>
        <v>0</v>
      </c>
      <c r="AY78" s="490"/>
      <c r="BA78" s="133"/>
      <c r="BB78" s="133"/>
      <c r="BC78" s="133"/>
    </row>
    <row r="79" spans="2:59" x14ac:dyDescent="0.25">
      <c r="B79" s="486"/>
      <c r="C79" s="58">
        <v>45</v>
      </c>
      <c r="D79" s="216">
        <v>42682</v>
      </c>
      <c r="E79" s="156"/>
      <c r="F79" s="77">
        <v>90</v>
      </c>
      <c r="G79" s="66"/>
      <c r="H79" s="156"/>
      <c r="I79" s="77">
        <v>90</v>
      </c>
      <c r="J79" s="66"/>
      <c r="K79" s="112" t="s">
        <v>167</v>
      </c>
      <c r="L79" s="77">
        <v>90</v>
      </c>
      <c r="M79" s="66">
        <f>SUM(Z18/45)</f>
        <v>0.21111111111111111</v>
      </c>
      <c r="N79" s="156"/>
      <c r="O79" s="77">
        <v>90</v>
      </c>
      <c r="P79" s="66"/>
      <c r="Q79" s="216">
        <v>42683</v>
      </c>
      <c r="R79" s="7" t="s">
        <v>159</v>
      </c>
      <c r="S79" s="77">
        <v>90</v>
      </c>
      <c r="T79" s="202">
        <f>SUM(Z13/45)</f>
        <v>0.16666666666666666</v>
      </c>
      <c r="U79" s="156"/>
      <c r="V79" s="77">
        <v>90</v>
      </c>
      <c r="W79" s="66"/>
      <c r="X79" s="216">
        <v>42685</v>
      </c>
      <c r="Y79" s="156"/>
      <c r="Z79" s="77">
        <v>90</v>
      </c>
      <c r="AA79" s="66"/>
      <c r="AB79" s="156"/>
      <c r="AC79" s="77">
        <v>90</v>
      </c>
      <c r="AD79" s="66"/>
      <c r="AE79" s="7" t="s">
        <v>160</v>
      </c>
      <c r="AF79" s="77">
        <v>90</v>
      </c>
      <c r="AG79" s="187">
        <f>SUM(Z13/45)</f>
        <v>0.16666666666666666</v>
      </c>
      <c r="AH79" s="7" t="s">
        <v>164</v>
      </c>
      <c r="AI79" s="77">
        <v>90</v>
      </c>
      <c r="AJ79" s="66">
        <f>SUM(Z18/45)</f>
        <v>0.21111111111111111</v>
      </c>
      <c r="AK79" s="7" t="s">
        <v>165</v>
      </c>
      <c r="AL79" s="77">
        <v>90</v>
      </c>
      <c r="AM79" s="187">
        <f>SUM(Z18/45)</f>
        <v>0.21111111111111111</v>
      </c>
      <c r="AN79" s="7" t="s">
        <v>166</v>
      </c>
      <c r="AO79" s="77">
        <v>90</v>
      </c>
      <c r="AP79" s="187">
        <f>SUM(Z18/45)</f>
        <v>0.21111111111111111</v>
      </c>
      <c r="AQ79" s="216">
        <v>42655</v>
      </c>
      <c r="AR79" s="156"/>
      <c r="AS79" s="77">
        <v>180</v>
      </c>
      <c r="AT79" s="33"/>
      <c r="AU79" s="156"/>
      <c r="AV79" s="77">
        <v>180</v>
      </c>
      <c r="AW79" s="33"/>
      <c r="AX79" s="230">
        <f t="shared" si="3"/>
        <v>106</v>
      </c>
      <c r="AY79" s="490"/>
      <c r="BA79" s="133"/>
      <c r="BB79" s="133"/>
      <c r="BC79" s="133"/>
    </row>
    <row r="80" spans="2:59" x14ac:dyDescent="0.25">
      <c r="B80" s="486"/>
      <c r="C80" s="58">
        <v>46</v>
      </c>
      <c r="D80" s="216">
        <v>42689</v>
      </c>
      <c r="E80" s="156"/>
      <c r="F80" s="77">
        <v>90</v>
      </c>
      <c r="G80" s="66"/>
      <c r="H80" s="156"/>
      <c r="I80" s="77">
        <v>90</v>
      </c>
      <c r="J80" s="66"/>
      <c r="K80" s="7" t="s">
        <v>164</v>
      </c>
      <c r="L80" s="77">
        <v>90</v>
      </c>
      <c r="M80" s="66">
        <f>SUM(Z18/45)</f>
        <v>0.21111111111111111</v>
      </c>
      <c r="N80" s="156"/>
      <c r="O80" s="77">
        <v>90</v>
      </c>
      <c r="P80" s="66"/>
      <c r="Q80" s="217">
        <v>42690</v>
      </c>
      <c r="R80" s="156"/>
      <c r="S80" s="77">
        <v>90</v>
      </c>
      <c r="T80" s="202"/>
      <c r="U80" s="156"/>
      <c r="V80" s="77">
        <v>90</v>
      </c>
      <c r="W80" s="66"/>
      <c r="X80" s="216">
        <v>42692</v>
      </c>
      <c r="Y80" s="156"/>
      <c r="Z80" s="77">
        <v>90</v>
      </c>
      <c r="AA80" s="66"/>
      <c r="AB80" s="156"/>
      <c r="AC80" s="77">
        <v>90</v>
      </c>
      <c r="AD80" s="66"/>
      <c r="AE80" s="7" t="s">
        <v>160</v>
      </c>
      <c r="AF80" s="77">
        <v>90</v>
      </c>
      <c r="AG80" s="187">
        <f>SUM(Z13/45)</f>
        <v>0.16666666666666666</v>
      </c>
      <c r="AH80" s="156"/>
      <c r="AI80" s="77">
        <v>90</v>
      </c>
      <c r="AJ80" s="66"/>
      <c r="AK80" s="7" t="s">
        <v>165</v>
      </c>
      <c r="AL80" s="77">
        <v>90</v>
      </c>
      <c r="AM80" s="187">
        <f>SUM(Z18/45)</f>
        <v>0.21111111111111111</v>
      </c>
      <c r="AN80" s="7" t="s">
        <v>166</v>
      </c>
      <c r="AO80" s="77">
        <v>90</v>
      </c>
      <c r="AP80" s="187">
        <f>SUM(Z18/45)</f>
        <v>0.21111111111111111</v>
      </c>
      <c r="AQ80" s="216">
        <v>42693</v>
      </c>
      <c r="AR80" s="156"/>
      <c r="AS80" s="77">
        <v>180</v>
      </c>
      <c r="AT80" s="33"/>
      <c r="AU80" s="156"/>
      <c r="AV80" s="77">
        <v>180</v>
      </c>
      <c r="AW80" s="33"/>
      <c r="AX80" s="230">
        <f t="shared" si="3"/>
        <v>72</v>
      </c>
      <c r="AY80" s="490"/>
      <c r="BA80" s="133"/>
      <c r="BB80" s="133"/>
      <c r="BC80" s="133"/>
    </row>
    <row r="81" spans="2:55" x14ac:dyDescent="0.25">
      <c r="B81" s="486"/>
      <c r="C81" s="58">
        <v>47</v>
      </c>
      <c r="D81" s="216">
        <v>42696</v>
      </c>
      <c r="E81" s="156"/>
      <c r="F81" s="77">
        <v>90</v>
      </c>
      <c r="G81" s="66"/>
      <c r="H81" s="156"/>
      <c r="I81" s="77">
        <v>90</v>
      </c>
      <c r="J81" s="66"/>
      <c r="K81" s="112" t="s">
        <v>167</v>
      </c>
      <c r="L81" s="77">
        <v>90</v>
      </c>
      <c r="M81" s="66">
        <f>SUM(Z18/45)</f>
        <v>0.21111111111111111</v>
      </c>
      <c r="N81" s="156"/>
      <c r="O81" s="77">
        <v>90</v>
      </c>
      <c r="P81" s="66"/>
      <c r="Q81" s="216">
        <v>42697</v>
      </c>
      <c r="R81" s="7" t="s">
        <v>159</v>
      </c>
      <c r="S81" s="77">
        <v>90</v>
      </c>
      <c r="T81" s="202">
        <f>SUM(Z13/45)</f>
        <v>0.16666666666666666</v>
      </c>
      <c r="U81" s="156"/>
      <c r="V81" s="77">
        <v>90</v>
      </c>
      <c r="W81" s="66"/>
      <c r="X81" s="216">
        <v>42699</v>
      </c>
      <c r="Y81" s="156"/>
      <c r="Z81" s="77">
        <v>90</v>
      </c>
      <c r="AA81" s="66"/>
      <c r="AB81" s="156"/>
      <c r="AC81" s="77">
        <v>90</v>
      </c>
      <c r="AD81" s="66"/>
      <c r="AE81" s="7" t="s">
        <v>160</v>
      </c>
      <c r="AF81" s="77">
        <v>90</v>
      </c>
      <c r="AG81" s="187">
        <f>SUM(Z13/45)</f>
        <v>0.16666666666666666</v>
      </c>
      <c r="AH81" s="7" t="s">
        <v>164</v>
      </c>
      <c r="AI81" s="77">
        <v>90</v>
      </c>
      <c r="AJ81" s="66">
        <f>SUM(Z18/45)</f>
        <v>0.21111111111111111</v>
      </c>
      <c r="AK81" s="7" t="s">
        <v>165</v>
      </c>
      <c r="AL81" s="77">
        <v>90</v>
      </c>
      <c r="AM81" s="187">
        <f>SUM(Z18/45)</f>
        <v>0.21111111111111111</v>
      </c>
      <c r="AN81" s="7" t="s">
        <v>166</v>
      </c>
      <c r="AO81" s="77">
        <v>90</v>
      </c>
      <c r="AP81" s="187">
        <f>SUM(Z18/45)</f>
        <v>0.21111111111111111</v>
      </c>
      <c r="AQ81" s="216">
        <v>42700</v>
      </c>
      <c r="AR81" s="156"/>
      <c r="AS81" s="77">
        <v>180</v>
      </c>
      <c r="AT81" s="33"/>
      <c r="AU81" s="156"/>
      <c r="AV81" s="77">
        <v>180</v>
      </c>
      <c r="AW81" s="33"/>
      <c r="AX81" s="230">
        <f t="shared" si="3"/>
        <v>106</v>
      </c>
      <c r="AY81" s="490"/>
      <c r="BA81" s="133"/>
      <c r="BB81" s="133"/>
      <c r="BC81" s="133"/>
    </row>
    <row r="82" spans="2:55" x14ac:dyDescent="0.25">
      <c r="B82" s="486"/>
      <c r="C82" s="58">
        <v>48</v>
      </c>
      <c r="D82" s="216">
        <v>42703</v>
      </c>
      <c r="E82" s="156"/>
      <c r="F82" s="77">
        <v>90</v>
      </c>
      <c r="G82" s="66"/>
      <c r="H82" s="156"/>
      <c r="I82" s="77">
        <v>90</v>
      </c>
      <c r="J82" s="66"/>
      <c r="K82" s="7" t="s">
        <v>164</v>
      </c>
      <c r="L82" s="77">
        <v>90</v>
      </c>
      <c r="M82" s="66">
        <f>SUM(Z18/45)</f>
        <v>0.21111111111111111</v>
      </c>
      <c r="N82" s="156"/>
      <c r="O82" s="77">
        <v>90</v>
      </c>
      <c r="P82" s="66"/>
      <c r="Q82" s="216">
        <v>42704</v>
      </c>
      <c r="R82" s="7" t="s">
        <v>159</v>
      </c>
      <c r="S82" s="77">
        <v>90</v>
      </c>
      <c r="T82" s="202">
        <f>SUM(Z13/45)</f>
        <v>0.16666666666666666</v>
      </c>
      <c r="U82" s="156"/>
      <c r="V82" s="77">
        <v>90</v>
      </c>
      <c r="W82" s="66"/>
      <c r="X82" s="216">
        <v>42706</v>
      </c>
      <c r="Y82" s="156"/>
      <c r="Z82" s="77">
        <v>90</v>
      </c>
      <c r="AA82" s="66"/>
      <c r="AB82" s="156"/>
      <c r="AC82" s="77">
        <v>90</v>
      </c>
      <c r="AD82" s="66"/>
      <c r="AE82" s="7" t="s">
        <v>160</v>
      </c>
      <c r="AF82" s="77">
        <v>90</v>
      </c>
      <c r="AG82" s="187">
        <f>SUM(Z13/45)</f>
        <v>0.16666666666666666</v>
      </c>
      <c r="AH82" s="156"/>
      <c r="AI82" s="77">
        <v>90</v>
      </c>
      <c r="AJ82" s="66"/>
      <c r="AK82" s="7" t="s">
        <v>165</v>
      </c>
      <c r="AL82" s="77">
        <v>90</v>
      </c>
      <c r="AM82" s="187">
        <f>SUM(Z18/45)</f>
        <v>0.21111111111111111</v>
      </c>
      <c r="AN82" s="7" t="s">
        <v>166</v>
      </c>
      <c r="AO82" s="77">
        <v>90</v>
      </c>
      <c r="AP82" s="187">
        <f>SUM(Z18/45)</f>
        <v>0.21111111111111111</v>
      </c>
      <c r="AQ82" s="216">
        <v>42707</v>
      </c>
      <c r="AR82" s="156"/>
      <c r="AS82" s="77">
        <v>180</v>
      </c>
      <c r="AT82" s="33"/>
      <c r="AU82" s="156"/>
      <c r="AV82" s="77">
        <v>180</v>
      </c>
      <c r="AW82" s="33"/>
      <c r="AX82" s="230">
        <f t="shared" si="3"/>
        <v>87</v>
      </c>
      <c r="AY82" s="490"/>
      <c r="BA82" s="133"/>
      <c r="BB82" s="133"/>
      <c r="BC82" s="133"/>
    </row>
    <row r="83" spans="2:55" x14ac:dyDescent="0.25">
      <c r="B83" s="486"/>
      <c r="C83" s="42">
        <v>49</v>
      </c>
      <c r="D83" s="216">
        <v>42710</v>
      </c>
      <c r="E83" s="156"/>
      <c r="F83" s="77">
        <v>90</v>
      </c>
      <c r="G83" s="66"/>
      <c r="H83" s="156"/>
      <c r="I83" s="77">
        <v>90</v>
      </c>
      <c r="J83" s="66"/>
      <c r="K83" s="112" t="s">
        <v>167</v>
      </c>
      <c r="L83" s="77">
        <v>90</v>
      </c>
      <c r="M83" s="66">
        <f>SUM(Z18/45)</f>
        <v>0.21111111111111111</v>
      </c>
      <c r="N83" s="156"/>
      <c r="O83" s="77">
        <v>90</v>
      </c>
      <c r="P83" s="66"/>
      <c r="Q83" s="216">
        <v>42711</v>
      </c>
      <c r="R83" s="7" t="s">
        <v>159</v>
      </c>
      <c r="S83" s="77">
        <v>90</v>
      </c>
      <c r="T83" s="202">
        <f>SUM(Z13/45)</f>
        <v>0.16666666666666666</v>
      </c>
      <c r="U83" s="156"/>
      <c r="V83" s="77">
        <v>90</v>
      </c>
      <c r="W83" s="66"/>
      <c r="X83" s="216">
        <v>42713</v>
      </c>
      <c r="Y83" s="156"/>
      <c r="Z83" s="77">
        <v>90</v>
      </c>
      <c r="AA83" s="66"/>
      <c r="AB83" s="156"/>
      <c r="AC83" s="77">
        <v>90</v>
      </c>
      <c r="AD83" s="66"/>
      <c r="AE83" s="7" t="s">
        <v>160</v>
      </c>
      <c r="AF83" s="77">
        <v>90</v>
      </c>
      <c r="AG83" s="187">
        <f>SUM(Z13/45)</f>
        <v>0.16666666666666666</v>
      </c>
      <c r="AH83" s="7" t="s">
        <v>164</v>
      </c>
      <c r="AI83" s="77">
        <v>90</v>
      </c>
      <c r="AJ83" s="66">
        <f>SUM(Z18/45)</f>
        <v>0.21111111111111111</v>
      </c>
      <c r="AK83" s="7" t="s">
        <v>165</v>
      </c>
      <c r="AL83" s="77">
        <v>90</v>
      </c>
      <c r="AM83" s="187">
        <f>SUM(Z18/45)</f>
        <v>0.21111111111111111</v>
      </c>
      <c r="AN83" s="7" t="s">
        <v>166</v>
      </c>
      <c r="AO83" s="77">
        <v>90</v>
      </c>
      <c r="AP83" s="187">
        <f>SUM(Z18/45)</f>
        <v>0.21111111111111111</v>
      </c>
      <c r="AQ83" s="216">
        <v>42714</v>
      </c>
      <c r="AR83" s="156"/>
      <c r="AS83" s="77">
        <v>180</v>
      </c>
      <c r="AT83" s="33"/>
      <c r="AU83" s="156"/>
      <c r="AV83" s="77">
        <v>180</v>
      </c>
      <c r="AW83" s="33"/>
      <c r="AX83" s="230">
        <f t="shared" si="3"/>
        <v>106</v>
      </c>
      <c r="AY83" s="490"/>
      <c r="BA83" s="133"/>
      <c r="BB83" s="133"/>
      <c r="BC83" s="133"/>
    </row>
    <row r="84" spans="2:55" x14ac:dyDescent="0.25">
      <c r="B84" s="486"/>
      <c r="C84" s="42">
        <v>50</v>
      </c>
      <c r="D84" s="216">
        <v>42717</v>
      </c>
      <c r="E84" s="156"/>
      <c r="F84" s="77">
        <v>90</v>
      </c>
      <c r="G84" s="66"/>
      <c r="H84" s="156"/>
      <c r="I84" s="77">
        <v>90</v>
      </c>
      <c r="J84" s="66"/>
      <c r="K84" s="7" t="s">
        <v>164</v>
      </c>
      <c r="L84" s="77">
        <v>90</v>
      </c>
      <c r="M84" s="66">
        <f>SUM(Z18/45)</f>
        <v>0.21111111111111111</v>
      </c>
      <c r="N84" s="156"/>
      <c r="O84" s="77">
        <v>90</v>
      </c>
      <c r="P84" s="66"/>
      <c r="Q84" s="216">
        <v>42718</v>
      </c>
      <c r="R84" s="7" t="s">
        <v>159</v>
      </c>
      <c r="S84" s="77">
        <v>90</v>
      </c>
      <c r="T84" s="202">
        <f>SUM(Z13/45)</f>
        <v>0.16666666666666666</v>
      </c>
      <c r="U84" s="156"/>
      <c r="V84" s="77">
        <v>90</v>
      </c>
      <c r="W84" s="66"/>
      <c r="X84" s="216">
        <v>42720</v>
      </c>
      <c r="Y84" s="156"/>
      <c r="Z84" s="77">
        <v>90</v>
      </c>
      <c r="AA84" s="66"/>
      <c r="AB84" s="156"/>
      <c r="AC84" s="77">
        <v>90</v>
      </c>
      <c r="AD84" s="66"/>
      <c r="AE84" s="7" t="s">
        <v>160</v>
      </c>
      <c r="AF84" s="77">
        <v>90</v>
      </c>
      <c r="AG84" s="187">
        <f>SUM(Z13/45)</f>
        <v>0.16666666666666666</v>
      </c>
      <c r="AH84" s="156"/>
      <c r="AI84" s="77">
        <v>90</v>
      </c>
      <c r="AJ84" s="66"/>
      <c r="AK84" s="7" t="s">
        <v>165</v>
      </c>
      <c r="AL84" s="77">
        <v>90</v>
      </c>
      <c r="AM84" s="187">
        <f>SUM(Z18/45)</f>
        <v>0.21111111111111111</v>
      </c>
      <c r="AN84" s="7" t="s">
        <v>166</v>
      </c>
      <c r="AO84" s="77">
        <v>90</v>
      </c>
      <c r="AP84" s="187">
        <f>SUM(Z18/45)</f>
        <v>0.21111111111111111</v>
      </c>
      <c r="AQ84" s="216">
        <v>42721</v>
      </c>
      <c r="AR84" s="156"/>
      <c r="AS84" s="77">
        <v>180</v>
      </c>
      <c r="AT84" s="33"/>
      <c r="AU84" s="156"/>
      <c r="AV84" s="77">
        <v>180</v>
      </c>
      <c r="AW84" s="33"/>
      <c r="AX84" s="230">
        <f t="shared" si="3"/>
        <v>87</v>
      </c>
      <c r="AY84" s="490"/>
      <c r="BA84" s="133"/>
      <c r="BB84" s="133"/>
      <c r="BC84" s="133"/>
    </row>
    <row r="85" spans="2:55" x14ac:dyDescent="0.25">
      <c r="B85" s="486"/>
      <c r="C85" s="42">
        <v>51</v>
      </c>
      <c r="D85" s="216">
        <v>42724</v>
      </c>
      <c r="E85" s="156"/>
      <c r="F85" s="77">
        <v>90</v>
      </c>
      <c r="G85" s="66"/>
      <c r="H85" s="156"/>
      <c r="I85" s="77">
        <v>90</v>
      </c>
      <c r="J85" s="66"/>
      <c r="K85" s="112" t="s">
        <v>167</v>
      </c>
      <c r="L85" s="77">
        <v>90</v>
      </c>
      <c r="M85" s="66">
        <f>SUM(Z18/45)</f>
        <v>0.21111111111111111</v>
      </c>
      <c r="N85" s="156"/>
      <c r="O85" s="77">
        <v>90</v>
      </c>
      <c r="P85" s="66"/>
      <c r="Q85" s="216">
        <v>42725</v>
      </c>
      <c r="R85" s="7" t="s">
        <v>159</v>
      </c>
      <c r="S85" s="77">
        <v>90</v>
      </c>
      <c r="T85" s="202">
        <f>SUM(Z13/45)</f>
        <v>0.16666666666666666</v>
      </c>
      <c r="U85" s="156"/>
      <c r="V85" s="77">
        <v>90</v>
      </c>
      <c r="W85" s="66"/>
      <c r="X85" s="216">
        <v>42727</v>
      </c>
      <c r="Y85" s="156"/>
      <c r="Z85" s="77">
        <v>90</v>
      </c>
      <c r="AA85" s="66"/>
      <c r="AB85" s="156"/>
      <c r="AC85" s="77">
        <v>90</v>
      </c>
      <c r="AD85" s="66"/>
      <c r="AE85" s="7" t="s">
        <v>160</v>
      </c>
      <c r="AF85" s="77">
        <v>90</v>
      </c>
      <c r="AG85" s="187">
        <f>SUM(Z13/45)</f>
        <v>0.16666666666666666</v>
      </c>
      <c r="AH85" s="7" t="s">
        <v>164</v>
      </c>
      <c r="AI85" s="77">
        <v>90</v>
      </c>
      <c r="AJ85" s="66">
        <f>SUM(Z18/45)</f>
        <v>0.21111111111111111</v>
      </c>
      <c r="AK85" s="7" t="s">
        <v>165</v>
      </c>
      <c r="AL85" s="77">
        <v>90</v>
      </c>
      <c r="AM85" s="187">
        <f>SUM(Z18/45)</f>
        <v>0.21111111111111111</v>
      </c>
      <c r="AN85" s="7" t="s">
        <v>166</v>
      </c>
      <c r="AO85" s="77">
        <v>90</v>
      </c>
      <c r="AP85" s="187">
        <f>SUM(Z18/45)</f>
        <v>0.21111111111111111</v>
      </c>
      <c r="AQ85" s="216">
        <v>42728</v>
      </c>
      <c r="AR85" s="156"/>
      <c r="AS85" s="77">
        <v>180</v>
      </c>
      <c r="AT85" s="33"/>
      <c r="AU85" s="156"/>
      <c r="AV85" s="77">
        <v>180</v>
      </c>
      <c r="AW85" s="33"/>
      <c r="AX85" s="230">
        <f t="shared" si="3"/>
        <v>106</v>
      </c>
      <c r="AY85" s="490"/>
      <c r="BA85" s="133"/>
      <c r="BB85" s="133"/>
      <c r="BC85" s="133"/>
    </row>
    <row r="86" spans="2:55" ht="13.8" thickBot="1" x14ac:dyDescent="0.3">
      <c r="B86" s="488"/>
      <c r="C86" s="59">
        <v>52</v>
      </c>
      <c r="D86" s="243" t="s">
        <v>15</v>
      </c>
      <c r="E86" s="227"/>
      <c r="F86" s="227"/>
      <c r="G86" s="227"/>
      <c r="H86" s="227"/>
      <c r="I86" s="227"/>
      <c r="J86" s="227"/>
      <c r="K86" s="61"/>
      <c r="L86" s="61"/>
      <c r="M86" s="61"/>
      <c r="N86" s="61"/>
      <c r="O86" s="61"/>
      <c r="P86" s="61"/>
      <c r="Q86" s="60"/>
      <c r="R86" s="61"/>
      <c r="S86" s="61"/>
      <c r="T86" s="62"/>
      <c r="U86" s="61"/>
      <c r="V86" s="61"/>
      <c r="W86" s="63"/>
      <c r="X86" s="64"/>
      <c r="Y86" s="61"/>
      <c r="Z86" s="61"/>
      <c r="AA86" s="61"/>
      <c r="AB86" s="61"/>
      <c r="AC86" s="61"/>
      <c r="AD86" s="61"/>
      <c r="AE86" s="61"/>
      <c r="AF86" s="61"/>
      <c r="AG86" s="62"/>
      <c r="AH86" s="61"/>
      <c r="AI86" s="61"/>
      <c r="AJ86" s="61"/>
      <c r="AK86" s="61"/>
      <c r="AL86" s="61"/>
      <c r="AM86" s="62"/>
      <c r="AN86" s="61"/>
      <c r="AO86" s="61"/>
      <c r="AP86" s="61"/>
      <c r="AQ86" s="60"/>
      <c r="AR86" s="61"/>
      <c r="AS86" s="61"/>
      <c r="AT86" s="61"/>
      <c r="AU86" s="61"/>
      <c r="AV86" s="61"/>
      <c r="AW86" s="63"/>
      <c r="AX86" s="201">
        <f t="shared" si="3"/>
        <v>0</v>
      </c>
      <c r="AY86" s="491"/>
      <c r="BA86" s="133"/>
      <c r="BB86" s="133"/>
      <c r="BC86" s="133"/>
    </row>
    <row r="87" spans="2:55" ht="13.8" thickBot="1" x14ac:dyDescent="0.3">
      <c r="B87" s="31"/>
      <c r="C87" s="31"/>
      <c r="D87" s="31"/>
      <c r="E87" s="86"/>
      <c r="F87" s="87"/>
      <c r="G87" s="71"/>
      <c r="H87" s="86"/>
      <c r="I87" s="87"/>
      <c r="J87" s="71"/>
      <c r="K87" s="86"/>
      <c r="L87" s="87"/>
      <c r="M87" s="71"/>
      <c r="N87" s="86"/>
      <c r="O87" s="87"/>
      <c r="P87" s="71"/>
      <c r="Q87" s="71"/>
      <c r="R87" s="86"/>
      <c r="S87" s="87"/>
      <c r="T87" s="31"/>
      <c r="U87" s="86"/>
      <c r="V87" s="87"/>
      <c r="W87" s="31"/>
      <c r="X87" s="71"/>
      <c r="Y87" s="86"/>
      <c r="Z87" s="87"/>
      <c r="AA87" s="71"/>
      <c r="AB87" s="86"/>
      <c r="AC87" s="87"/>
      <c r="AD87" s="71"/>
      <c r="AE87" s="86"/>
      <c r="AF87" s="87"/>
      <c r="AG87" s="31"/>
      <c r="AH87" s="86"/>
      <c r="AI87" s="87"/>
      <c r="AJ87" s="71"/>
      <c r="AK87" s="86"/>
      <c r="AL87" s="87"/>
      <c r="AM87" s="31"/>
      <c r="AN87" s="86"/>
      <c r="AO87" s="87"/>
      <c r="AP87" s="71"/>
      <c r="AQ87" s="71"/>
      <c r="AR87" s="86"/>
      <c r="AS87" s="87"/>
      <c r="AT87" s="71"/>
      <c r="AU87" s="86"/>
      <c r="AV87" s="87"/>
      <c r="AW87" s="71"/>
      <c r="AX87" s="88"/>
      <c r="AY87" s="68"/>
    </row>
    <row r="88" spans="2:55" x14ac:dyDescent="0.25">
      <c r="C88" s="31"/>
      <c r="D88" s="395" t="s">
        <v>156</v>
      </c>
      <c r="E88" s="92">
        <f>COUNTIF(E28:E86,"A1")</f>
        <v>0</v>
      </c>
      <c r="F88" s="109">
        <v>90</v>
      </c>
      <c r="G88" s="110"/>
      <c r="H88" s="92">
        <f>COUNTIF(H28:H86,"A1")</f>
        <v>0</v>
      </c>
      <c r="I88" s="109">
        <v>90</v>
      </c>
      <c r="J88" s="110"/>
      <c r="K88" s="92">
        <f>COUNTIF(K28:K86,"A1")</f>
        <v>0</v>
      </c>
      <c r="L88" s="109">
        <v>90</v>
      </c>
      <c r="M88" s="110"/>
      <c r="N88" s="92">
        <f>COUNTIF(N28:N86,"A1")</f>
        <v>0</v>
      </c>
      <c r="O88" s="109">
        <v>90</v>
      </c>
      <c r="P88" s="110"/>
      <c r="Q88" s="244"/>
      <c r="R88" s="92">
        <f>COUNTIF(R28:R86,"A1")</f>
        <v>0</v>
      </c>
      <c r="S88" s="109">
        <v>90</v>
      </c>
      <c r="T88" s="245"/>
      <c r="U88" s="92">
        <f>COUNTIF(U28:U86,"A1")</f>
        <v>0</v>
      </c>
      <c r="V88" s="109">
        <v>90</v>
      </c>
      <c r="W88" s="246"/>
      <c r="X88" s="110"/>
      <c r="Y88" s="92">
        <f>COUNTIF(Y28:Y86,"A1")</f>
        <v>0</v>
      </c>
      <c r="Z88" s="109">
        <v>90</v>
      </c>
      <c r="AA88" s="110"/>
      <c r="AB88" s="92">
        <f>COUNTIF(AB28:AB86,"A1")</f>
        <v>0</v>
      </c>
      <c r="AC88" s="109">
        <v>90</v>
      </c>
      <c r="AD88" s="110"/>
      <c r="AE88" s="92">
        <f>COUNTIF(AE28:AE86,"A1")</f>
        <v>0</v>
      </c>
      <c r="AF88" s="109">
        <v>90</v>
      </c>
      <c r="AG88" s="247"/>
      <c r="AH88" s="92">
        <f>COUNTIF(AH28:AH86,"A1")</f>
        <v>0</v>
      </c>
      <c r="AI88" s="109">
        <v>90</v>
      </c>
      <c r="AJ88" s="248"/>
      <c r="AK88" s="92">
        <f>COUNTIF(AK28:AK86,"A1")</f>
        <v>0</v>
      </c>
      <c r="AL88" s="109">
        <v>90</v>
      </c>
      <c r="AM88" s="247"/>
      <c r="AN88" s="92">
        <f>COUNTIF(AN28:AN86,"A1")</f>
        <v>0</v>
      </c>
      <c r="AO88" s="109">
        <v>90</v>
      </c>
      <c r="AP88" s="149"/>
      <c r="AQ88" s="110"/>
      <c r="AR88" s="92">
        <f>COUNTIF(AR28:AR86,"A1")</f>
        <v>0</v>
      </c>
      <c r="AS88" s="146">
        <v>180</v>
      </c>
      <c r="AT88" s="110"/>
      <c r="AU88" s="92">
        <f>COUNTIF(AU28:AU86,"A1")</f>
        <v>0</v>
      </c>
      <c r="AV88" s="146">
        <v>180</v>
      </c>
      <c r="AW88" s="149"/>
      <c r="AX88" s="249">
        <f>SUM(E88*F88+H88*I88+K88*L88+N88*O88+R88*S88+U88*V88+Y88*Z88+AB88*AC88+AE88*AF88+AH88*AI88+AK88*AL88+AN88*AO88+AR88*AS88+AU88*AV88)</f>
        <v>0</v>
      </c>
      <c r="AY88" s="68"/>
    </row>
    <row r="89" spans="2:55" x14ac:dyDescent="0.25">
      <c r="C89" s="31"/>
      <c r="D89" s="394" t="s">
        <v>157</v>
      </c>
      <c r="E89" s="142">
        <f>COUNTIF(E28:E86,"B1")</f>
        <v>0</v>
      </c>
      <c r="F89" s="101">
        <v>90</v>
      </c>
      <c r="G89" s="102"/>
      <c r="H89" s="142">
        <f>COUNTIF(H28:H86,"B1")</f>
        <v>0</v>
      </c>
      <c r="I89" s="101">
        <v>90</v>
      </c>
      <c r="J89" s="102"/>
      <c r="K89" s="142">
        <f>COUNTIF(K28:K86,"B1")</f>
        <v>0</v>
      </c>
      <c r="L89" s="101">
        <v>90</v>
      </c>
      <c r="M89" s="102"/>
      <c r="N89" s="142">
        <f>COUNTIF(N28:N86,"B1")</f>
        <v>0</v>
      </c>
      <c r="O89" s="101">
        <v>90</v>
      </c>
      <c r="P89" s="102"/>
      <c r="Q89" s="250"/>
      <c r="R89" s="142">
        <f>COUNTIF(R28:R86,"B1")</f>
        <v>0</v>
      </c>
      <c r="S89" s="101">
        <v>90</v>
      </c>
      <c r="T89" s="251"/>
      <c r="U89" s="142">
        <f>COUNTIF(U28:U86,"B1")</f>
        <v>0</v>
      </c>
      <c r="V89" s="101">
        <v>90</v>
      </c>
      <c r="W89" s="252"/>
      <c r="X89" s="102"/>
      <c r="Y89" s="142">
        <f>COUNTIF(Y28:Y86,"B1")</f>
        <v>0</v>
      </c>
      <c r="Z89" s="101">
        <v>90</v>
      </c>
      <c r="AA89" s="102"/>
      <c r="AB89" s="142">
        <f>COUNTIF(AB28:AB86,"B1")</f>
        <v>0</v>
      </c>
      <c r="AC89" s="101">
        <v>90</v>
      </c>
      <c r="AD89" s="102"/>
      <c r="AE89" s="142">
        <f>COUNTIF(AE28:AE86,"B1")</f>
        <v>0</v>
      </c>
      <c r="AF89" s="101">
        <v>90</v>
      </c>
      <c r="AG89" s="253"/>
      <c r="AH89" s="142">
        <f>COUNTIF(AH28:AH86,"B1")</f>
        <v>0</v>
      </c>
      <c r="AI89" s="101">
        <v>90</v>
      </c>
      <c r="AJ89" s="103"/>
      <c r="AK89" s="142">
        <f>COUNTIF(AK28:AK86,"B1")</f>
        <v>0</v>
      </c>
      <c r="AL89" s="101">
        <v>90</v>
      </c>
      <c r="AM89" s="253"/>
      <c r="AN89" s="142">
        <f>COUNTIF(AN28:AN86,"B1")</f>
        <v>0</v>
      </c>
      <c r="AO89" s="101">
        <v>90</v>
      </c>
      <c r="AP89" s="150"/>
      <c r="AQ89" s="102"/>
      <c r="AR89" s="142">
        <f>COUNTIF(AR28:AR86,"B1")</f>
        <v>0</v>
      </c>
      <c r="AS89" s="101">
        <v>180</v>
      </c>
      <c r="AT89" s="102"/>
      <c r="AU89" s="142">
        <f>COUNTIF(AU28:AU86,"B1")</f>
        <v>0</v>
      </c>
      <c r="AV89" s="101">
        <v>180</v>
      </c>
      <c r="AW89" s="150"/>
      <c r="AX89" s="254">
        <f t="shared" ref="AX89:AX99" si="4">SUM(E89*F89+H89*I89+K89*L89+N89*O89+R89*S89+U89*V89+Y89*Z89+AB89*AC89+AE89*AF89+AH89*AI89+AK89*AL89+AN89*AO89+AR89*AS89+AU89*AV89)</f>
        <v>0</v>
      </c>
      <c r="AY89" s="68"/>
    </row>
    <row r="90" spans="2:55" x14ac:dyDescent="0.25">
      <c r="C90" s="31"/>
      <c r="D90" s="83" t="s">
        <v>158</v>
      </c>
      <c r="E90" s="159">
        <f>COUNTIF(E28:E86,"B2")</f>
        <v>0</v>
      </c>
      <c r="F90" s="101">
        <v>90</v>
      </c>
      <c r="G90" s="105"/>
      <c r="H90" s="159">
        <f>COUNTIF(H28:H86,"B2")</f>
        <v>0</v>
      </c>
      <c r="I90" s="101">
        <v>90</v>
      </c>
      <c r="J90" s="105"/>
      <c r="K90" s="159">
        <f>COUNTIF(K28:K86,"B2")</f>
        <v>0</v>
      </c>
      <c r="L90" s="101">
        <v>90</v>
      </c>
      <c r="M90" s="105"/>
      <c r="N90" s="159">
        <f>COUNTIF(N28:N86,"B2")</f>
        <v>0</v>
      </c>
      <c r="O90" s="101">
        <v>90</v>
      </c>
      <c r="P90" s="105"/>
      <c r="Q90" s="255"/>
      <c r="R90" s="159">
        <f>COUNTIF(R28:R86,"B2")</f>
        <v>0</v>
      </c>
      <c r="S90" s="101">
        <v>90</v>
      </c>
      <c r="T90" s="256"/>
      <c r="U90" s="159">
        <f>COUNTIF(U28:U86,"B2")</f>
        <v>0</v>
      </c>
      <c r="V90" s="101">
        <v>90</v>
      </c>
      <c r="W90" s="257"/>
      <c r="X90" s="105"/>
      <c r="Y90" s="159">
        <f>COUNTIF(Y28:Y86,"B2")</f>
        <v>0</v>
      </c>
      <c r="Z90" s="101">
        <v>90</v>
      </c>
      <c r="AA90" s="105"/>
      <c r="AB90" s="159">
        <f>COUNTIF(AB28:AB86,"B2")</f>
        <v>0</v>
      </c>
      <c r="AC90" s="101">
        <v>90</v>
      </c>
      <c r="AD90" s="105"/>
      <c r="AE90" s="159">
        <f>COUNTIF(AE28:AE86,"B2")</f>
        <v>0</v>
      </c>
      <c r="AF90" s="101">
        <v>90</v>
      </c>
      <c r="AG90" s="258"/>
      <c r="AH90" s="159">
        <f>COUNTIF(AH28:AH86,"B2")</f>
        <v>0</v>
      </c>
      <c r="AI90" s="101">
        <v>90</v>
      </c>
      <c r="AJ90" s="259"/>
      <c r="AK90" s="159">
        <f>COUNTIF(AK28:AK86,"B2")</f>
        <v>0</v>
      </c>
      <c r="AL90" s="101">
        <v>90</v>
      </c>
      <c r="AM90" s="258"/>
      <c r="AN90" s="159">
        <f>COUNTIF(AN28:AN86,"B2")</f>
        <v>0</v>
      </c>
      <c r="AO90" s="101">
        <v>90</v>
      </c>
      <c r="AP90" s="151"/>
      <c r="AQ90" s="105"/>
      <c r="AR90" s="159">
        <f>COUNTIF(AR28:AR86,"B2")</f>
        <v>0</v>
      </c>
      <c r="AS90" s="101">
        <v>180</v>
      </c>
      <c r="AT90" s="105"/>
      <c r="AU90" s="159">
        <f>COUNTIF(AU28:AU86,"B2")</f>
        <v>0</v>
      </c>
      <c r="AV90" s="101">
        <v>180</v>
      </c>
      <c r="AW90" s="151"/>
      <c r="AX90" s="254">
        <f t="shared" si="4"/>
        <v>0</v>
      </c>
      <c r="AY90" s="68"/>
      <c r="AZ90" s="65"/>
    </row>
    <row r="91" spans="2:55" x14ac:dyDescent="0.25">
      <c r="C91" s="31"/>
      <c r="D91" s="99" t="s">
        <v>159</v>
      </c>
      <c r="E91" s="160">
        <f>COUNTIF(E28:E86,"C1")</f>
        <v>0</v>
      </c>
      <c r="F91" s="101">
        <v>90</v>
      </c>
      <c r="G91" s="106"/>
      <c r="H91" s="160">
        <f>COUNTIF(H28:H86,"C1")</f>
        <v>0</v>
      </c>
      <c r="I91" s="101">
        <v>90</v>
      </c>
      <c r="J91" s="106"/>
      <c r="K91" s="160">
        <f>COUNTIF(K28:K86,"C1")</f>
        <v>0</v>
      </c>
      <c r="L91" s="101">
        <v>90</v>
      </c>
      <c r="M91" s="106"/>
      <c r="N91" s="160">
        <f>COUNTIF(N28:N86,"C1")</f>
        <v>0</v>
      </c>
      <c r="O91" s="101">
        <v>90</v>
      </c>
      <c r="P91" s="106"/>
      <c r="Q91" s="260"/>
      <c r="R91" s="160">
        <f>COUNTIF(R28:R86,"C1")</f>
        <v>37</v>
      </c>
      <c r="S91" s="101">
        <v>90</v>
      </c>
      <c r="T91" s="261"/>
      <c r="U91" s="160">
        <f>COUNTIF(U28:U86,"C1")</f>
        <v>0</v>
      </c>
      <c r="V91" s="101">
        <v>90</v>
      </c>
      <c r="W91" s="262"/>
      <c r="X91" s="106"/>
      <c r="Y91" s="160">
        <f>COUNTIF(Y28:Y86,"C1")</f>
        <v>0</v>
      </c>
      <c r="Z91" s="101">
        <v>90</v>
      </c>
      <c r="AA91" s="106"/>
      <c r="AB91" s="160">
        <f>COUNTIF(AB28:AB86,"C1")</f>
        <v>0</v>
      </c>
      <c r="AC91" s="101">
        <v>90</v>
      </c>
      <c r="AD91" s="106"/>
      <c r="AE91" s="160">
        <f>COUNTIF(AE28:AE86,"C1")</f>
        <v>0</v>
      </c>
      <c r="AF91" s="101">
        <v>90</v>
      </c>
      <c r="AG91" s="263"/>
      <c r="AH91" s="160">
        <f>COUNTIF(AH28:AH86,"C1")</f>
        <v>0</v>
      </c>
      <c r="AI91" s="101">
        <v>90</v>
      </c>
      <c r="AJ91" s="264"/>
      <c r="AK91" s="160">
        <f>COUNTIF(AK28:AK86,"C1")</f>
        <v>0</v>
      </c>
      <c r="AL91" s="101">
        <v>90</v>
      </c>
      <c r="AM91" s="263"/>
      <c r="AN91" s="160">
        <f>COUNTIF(AN28:AN86,"C1")</f>
        <v>0</v>
      </c>
      <c r="AO91" s="101">
        <v>90</v>
      </c>
      <c r="AP91" s="152"/>
      <c r="AQ91" s="106"/>
      <c r="AR91" s="160">
        <f>COUNTIF(AR28:AR86,"C1")</f>
        <v>0</v>
      </c>
      <c r="AS91" s="101">
        <v>180</v>
      </c>
      <c r="AT91" s="106"/>
      <c r="AU91" s="160">
        <f>COUNTIF(AU28:AU86,"C1")</f>
        <v>0</v>
      </c>
      <c r="AV91" s="101">
        <v>180</v>
      </c>
      <c r="AW91" s="152"/>
      <c r="AX91" s="254">
        <f t="shared" si="4"/>
        <v>3330</v>
      </c>
      <c r="AY91" s="68"/>
      <c r="AZ91" s="65"/>
    </row>
    <row r="92" spans="2:55" x14ac:dyDescent="0.25">
      <c r="C92" s="31"/>
      <c r="D92" s="83" t="s">
        <v>160</v>
      </c>
      <c r="E92" s="142">
        <f>COUNTIF(E28:E86,"C2")</f>
        <v>0</v>
      </c>
      <c r="F92" s="101">
        <v>90</v>
      </c>
      <c r="G92" s="102"/>
      <c r="H92" s="142">
        <f>COUNTIF(H28:H86,"C2")</f>
        <v>0</v>
      </c>
      <c r="I92" s="101">
        <v>90</v>
      </c>
      <c r="J92" s="102"/>
      <c r="K92" s="142">
        <f>COUNTIF(K28:K86,"C2")</f>
        <v>0</v>
      </c>
      <c r="L92" s="101">
        <v>90</v>
      </c>
      <c r="M92" s="102"/>
      <c r="N92" s="142">
        <f>COUNTIF(N28:N86,"C2")</f>
        <v>0</v>
      </c>
      <c r="O92" s="101">
        <v>90</v>
      </c>
      <c r="P92" s="102"/>
      <c r="Q92" s="250"/>
      <c r="R92" s="142">
        <f>COUNTIF(R28:R86,"C2")</f>
        <v>0</v>
      </c>
      <c r="S92" s="101">
        <v>90</v>
      </c>
      <c r="T92" s="251"/>
      <c r="U92" s="142">
        <f>COUNTIF(U28:U86,"C2")</f>
        <v>0</v>
      </c>
      <c r="V92" s="101">
        <v>90</v>
      </c>
      <c r="W92" s="252"/>
      <c r="X92" s="102"/>
      <c r="Y92" s="142">
        <f>COUNTIF(Y28:Y86,"C2")</f>
        <v>0</v>
      </c>
      <c r="Z92" s="101">
        <v>90</v>
      </c>
      <c r="AA92" s="102"/>
      <c r="AB92" s="142">
        <f>COUNTIF(AB28:AB86,"C2")</f>
        <v>0</v>
      </c>
      <c r="AC92" s="101">
        <v>90</v>
      </c>
      <c r="AD92" s="102"/>
      <c r="AE92" s="142">
        <f>COUNTIF(AE28:AE86,"C2")</f>
        <v>39</v>
      </c>
      <c r="AF92" s="101">
        <v>90</v>
      </c>
      <c r="AG92" s="253"/>
      <c r="AH92" s="142">
        <f>COUNTIF(AH28:AH86,"C2")</f>
        <v>0</v>
      </c>
      <c r="AI92" s="101">
        <v>90</v>
      </c>
      <c r="AJ92" s="103"/>
      <c r="AK92" s="142">
        <f>COUNTIF(AK28:AK86,"C2")</f>
        <v>0</v>
      </c>
      <c r="AL92" s="101">
        <v>90</v>
      </c>
      <c r="AM92" s="253"/>
      <c r="AN92" s="142">
        <f>COUNTIF(AN28:AN86,"C2")</f>
        <v>0</v>
      </c>
      <c r="AO92" s="101">
        <v>90</v>
      </c>
      <c r="AP92" s="150"/>
      <c r="AQ92" s="102"/>
      <c r="AR92" s="142">
        <f>COUNTIF(AR28:AR86,"C2")</f>
        <v>0</v>
      </c>
      <c r="AS92" s="101">
        <v>180</v>
      </c>
      <c r="AT92" s="102"/>
      <c r="AU92" s="142">
        <f>COUNTIF(AU28:AU86,"C2")</f>
        <v>0</v>
      </c>
      <c r="AV92" s="101">
        <v>180</v>
      </c>
      <c r="AW92" s="150"/>
      <c r="AX92" s="254">
        <f t="shared" si="4"/>
        <v>3510</v>
      </c>
      <c r="AY92" s="68"/>
      <c r="AZ92" s="65"/>
    </row>
    <row r="93" spans="2:55" x14ac:dyDescent="0.25">
      <c r="C93" s="31"/>
      <c r="D93" s="83" t="s">
        <v>161</v>
      </c>
      <c r="E93" s="142">
        <f>COUNTIF(E28:E86,"C3")</f>
        <v>0</v>
      </c>
      <c r="F93" s="101">
        <v>90</v>
      </c>
      <c r="G93" s="102"/>
      <c r="H93" s="142">
        <f>COUNTIF(H28:H86,"C3")</f>
        <v>0</v>
      </c>
      <c r="I93" s="101">
        <v>90</v>
      </c>
      <c r="J93" s="102"/>
      <c r="K93" s="142">
        <f>COUNTIF(K28:K86,"C3")</f>
        <v>0</v>
      </c>
      <c r="L93" s="101">
        <v>90</v>
      </c>
      <c r="M93" s="102"/>
      <c r="N93" s="142">
        <f>COUNTIF(N28:N86,"C3")</f>
        <v>0</v>
      </c>
      <c r="O93" s="101">
        <v>90</v>
      </c>
      <c r="P93" s="102"/>
      <c r="Q93" s="260"/>
      <c r="R93" s="142">
        <f>COUNTIF(R28:R86,"C3")</f>
        <v>0</v>
      </c>
      <c r="S93" s="101">
        <v>90</v>
      </c>
      <c r="T93" s="261"/>
      <c r="U93" s="142">
        <f>COUNTIF(U28:U86,"C3")</f>
        <v>0</v>
      </c>
      <c r="V93" s="101">
        <v>90</v>
      </c>
      <c r="W93" s="262"/>
      <c r="X93" s="106"/>
      <c r="Y93" s="142">
        <f>COUNTIF(Y28:Y86,"C3")</f>
        <v>0</v>
      </c>
      <c r="Z93" s="101">
        <v>90</v>
      </c>
      <c r="AA93" s="102"/>
      <c r="AB93" s="142">
        <f>COUNTIF(AB28:AB86,"C3")</f>
        <v>0</v>
      </c>
      <c r="AC93" s="101">
        <v>90</v>
      </c>
      <c r="AD93" s="102"/>
      <c r="AE93" s="142">
        <f>COUNTIF(AE28:AE86,"C3")</f>
        <v>0</v>
      </c>
      <c r="AF93" s="101">
        <v>90</v>
      </c>
      <c r="AG93" s="263"/>
      <c r="AH93" s="142">
        <f>COUNTIF(AH28:AH86,"C3")</f>
        <v>0</v>
      </c>
      <c r="AI93" s="101">
        <v>90</v>
      </c>
      <c r="AJ93" s="103"/>
      <c r="AK93" s="142">
        <f>COUNTIF(AK28:AK86,"C3")</f>
        <v>0</v>
      </c>
      <c r="AL93" s="101">
        <v>90</v>
      </c>
      <c r="AM93" s="263"/>
      <c r="AN93" s="142">
        <f>COUNTIF(AN28:AN86,"C3")</f>
        <v>0</v>
      </c>
      <c r="AO93" s="101">
        <v>90</v>
      </c>
      <c r="AP93" s="150"/>
      <c r="AQ93" s="106"/>
      <c r="AR93" s="142">
        <f>COUNTIF(AR28:AR86,"C3")</f>
        <v>0</v>
      </c>
      <c r="AS93" s="101">
        <v>180</v>
      </c>
      <c r="AT93" s="102"/>
      <c r="AU93" s="142">
        <f>COUNTIF(AU28:AU86,"C3")</f>
        <v>0</v>
      </c>
      <c r="AV93" s="101">
        <v>180</v>
      </c>
      <c r="AW93" s="150"/>
      <c r="AX93" s="254">
        <f t="shared" si="4"/>
        <v>0</v>
      </c>
      <c r="AY93" s="68"/>
      <c r="AZ93" s="65"/>
    </row>
    <row r="94" spans="2:55" x14ac:dyDescent="0.25">
      <c r="C94" s="31"/>
      <c r="D94" s="83" t="s">
        <v>162</v>
      </c>
      <c r="E94" s="142">
        <f>COUNTIF(E28:E86,"C4")</f>
        <v>0</v>
      </c>
      <c r="F94" s="101">
        <v>90</v>
      </c>
      <c r="G94" s="103"/>
      <c r="H94" s="142">
        <f>COUNTIF(H28:H86,"C4")</f>
        <v>0</v>
      </c>
      <c r="I94" s="101">
        <v>90</v>
      </c>
      <c r="J94" s="103"/>
      <c r="K94" s="142">
        <f>COUNTIF(K28:K86,"C4")</f>
        <v>0</v>
      </c>
      <c r="L94" s="101">
        <v>90</v>
      </c>
      <c r="M94" s="103"/>
      <c r="N94" s="142">
        <f>COUNTIF(N28:N86,"C4")</f>
        <v>0</v>
      </c>
      <c r="O94" s="101">
        <v>90</v>
      </c>
      <c r="P94" s="265"/>
      <c r="Q94" s="260"/>
      <c r="R94" s="142">
        <f>COUNTIF(R28:R86,"C4")</f>
        <v>0</v>
      </c>
      <c r="S94" s="101">
        <v>90</v>
      </c>
      <c r="T94" s="261"/>
      <c r="U94" s="142">
        <f>COUNTIF(U28:U86,"C4")</f>
        <v>0</v>
      </c>
      <c r="V94" s="101">
        <v>90</v>
      </c>
      <c r="W94" s="262"/>
      <c r="X94" s="106"/>
      <c r="Y94" s="142">
        <f>COUNTIF(Y28:Y86,"C4")</f>
        <v>0</v>
      </c>
      <c r="Z94" s="101">
        <v>90</v>
      </c>
      <c r="AA94" s="103"/>
      <c r="AB94" s="142">
        <f>COUNTIF(AB28:AB86,"C4")</f>
        <v>0</v>
      </c>
      <c r="AC94" s="101">
        <v>90</v>
      </c>
      <c r="AD94" s="103"/>
      <c r="AE94" s="142">
        <f>COUNTIF(AE28:AE86,"C4")</f>
        <v>0</v>
      </c>
      <c r="AF94" s="101">
        <v>90</v>
      </c>
      <c r="AG94" s="263"/>
      <c r="AH94" s="142">
        <f>COUNTIF(AH28:AH86,"C4")</f>
        <v>0</v>
      </c>
      <c r="AI94" s="101">
        <v>90</v>
      </c>
      <c r="AJ94" s="103"/>
      <c r="AK94" s="142">
        <f>COUNTIF(AK28:AK86,"C4")</f>
        <v>0</v>
      </c>
      <c r="AL94" s="101">
        <v>90</v>
      </c>
      <c r="AM94" s="263"/>
      <c r="AN94" s="142">
        <f>COUNTIF(AN28:AN86,"C4")</f>
        <v>0</v>
      </c>
      <c r="AO94" s="101">
        <v>90</v>
      </c>
      <c r="AP94" s="150"/>
      <c r="AQ94" s="106"/>
      <c r="AR94" s="142">
        <f>COUNTIF(AR28:AR86,"C4")</f>
        <v>0</v>
      </c>
      <c r="AS94" s="101">
        <v>180</v>
      </c>
      <c r="AT94" s="103"/>
      <c r="AU94" s="142">
        <f>COUNTIF(AU28:AU86,"C4")</f>
        <v>0</v>
      </c>
      <c r="AV94" s="101">
        <v>180</v>
      </c>
      <c r="AW94" s="150"/>
      <c r="AX94" s="254">
        <f t="shared" si="4"/>
        <v>0</v>
      </c>
      <c r="AY94" s="68"/>
      <c r="AZ94" s="65"/>
    </row>
    <row r="95" spans="2:55" x14ac:dyDescent="0.25">
      <c r="C95" s="31"/>
      <c r="D95" s="83" t="s">
        <v>163</v>
      </c>
      <c r="E95" s="142">
        <f>COUNTIF(E28:E86,"C5")</f>
        <v>0</v>
      </c>
      <c r="F95" s="101">
        <v>90</v>
      </c>
      <c r="G95" s="102"/>
      <c r="H95" s="142">
        <f>COUNTIF(H28:H86,"C5")</f>
        <v>0</v>
      </c>
      <c r="I95" s="101">
        <v>90</v>
      </c>
      <c r="J95" s="102"/>
      <c r="K95" s="142">
        <f>COUNTIF(K28:K86,"C5")</f>
        <v>0</v>
      </c>
      <c r="L95" s="101">
        <v>90</v>
      </c>
      <c r="M95" s="102"/>
      <c r="N95" s="142">
        <f>COUNTIF(N28:N86,"C5")</f>
        <v>0</v>
      </c>
      <c r="O95" s="101">
        <v>90</v>
      </c>
      <c r="P95" s="102"/>
      <c r="Q95" s="250"/>
      <c r="R95" s="142">
        <f>COUNTIF(R28:R86,"C5")</f>
        <v>0</v>
      </c>
      <c r="S95" s="101">
        <v>90</v>
      </c>
      <c r="T95" s="251"/>
      <c r="U95" s="142">
        <f>COUNTIF(U28:U86,"C5")</f>
        <v>0</v>
      </c>
      <c r="V95" s="101">
        <v>90</v>
      </c>
      <c r="W95" s="252"/>
      <c r="X95" s="102"/>
      <c r="Y95" s="142">
        <f>COUNTIF(Y28:Y86,"C5")</f>
        <v>0</v>
      </c>
      <c r="Z95" s="101">
        <v>90</v>
      </c>
      <c r="AA95" s="102"/>
      <c r="AB95" s="142">
        <f>COUNTIF(AB28:AB86,"C5")</f>
        <v>0</v>
      </c>
      <c r="AC95" s="101">
        <v>90</v>
      </c>
      <c r="AD95" s="102"/>
      <c r="AE95" s="142">
        <f>COUNTIF(AE28:AE86,"C5")</f>
        <v>0</v>
      </c>
      <c r="AF95" s="101">
        <v>90</v>
      </c>
      <c r="AG95" s="253"/>
      <c r="AH95" s="142">
        <f>COUNTIF(AH28:AH86,"C5")</f>
        <v>0</v>
      </c>
      <c r="AI95" s="101">
        <v>90</v>
      </c>
      <c r="AJ95" s="103"/>
      <c r="AK95" s="142">
        <f>COUNTIF(AK28:AK86,"C5")</f>
        <v>0</v>
      </c>
      <c r="AL95" s="101">
        <v>90</v>
      </c>
      <c r="AM95" s="253"/>
      <c r="AN95" s="142">
        <f>COUNTIF(AN28:AN86,"C5")</f>
        <v>0</v>
      </c>
      <c r="AO95" s="101">
        <v>90</v>
      </c>
      <c r="AP95" s="150"/>
      <c r="AQ95" s="102"/>
      <c r="AR95" s="142">
        <f>COUNTIF(AR28:AR86,"C5")</f>
        <v>0</v>
      </c>
      <c r="AS95" s="101">
        <v>180</v>
      </c>
      <c r="AT95" s="102"/>
      <c r="AU95" s="142">
        <f>COUNTIF(AU28:AU86,"C5")</f>
        <v>0</v>
      </c>
      <c r="AV95" s="101">
        <v>180</v>
      </c>
      <c r="AW95" s="150"/>
      <c r="AX95" s="254">
        <f t="shared" si="4"/>
        <v>0</v>
      </c>
      <c r="AY95" s="68"/>
      <c r="AZ95" s="65"/>
    </row>
    <row r="96" spans="2:55" x14ac:dyDescent="0.25">
      <c r="C96" s="31"/>
      <c r="D96" s="83" t="s">
        <v>164</v>
      </c>
      <c r="E96" s="142">
        <f>COUNTIF(E28:E86,"D1")</f>
        <v>0</v>
      </c>
      <c r="F96" s="101">
        <v>90</v>
      </c>
      <c r="G96" s="102"/>
      <c r="H96" s="142">
        <f>COUNTIF(H28:H86,"D1")</f>
        <v>0</v>
      </c>
      <c r="I96" s="101">
        <v>90</v>
      </c>
      <c r="J96" s="102"/>
      <c r="K96" s="142">
        <f>COUNTIF(K28:K86,"D1")</f>
        <v>18</v>
      </c>
      <c r="L96" s="101">
        <v>90</v>
      </c>
      <c r="M96" s="102"/>
      <c r="N96" s="142">
        <f>COUNTIF(N28:N86,"D1")</f>
        <v>0</v>
      </c>
      <c r="O96" s="101">
        <v>90</v>
      </c>
      <c r="P96" s="102"/>
      <c r="Q96" s="250"/>
      <c r="R96" s="142">
        <f>COUNTIF(R28:R86,"D1")</f>
        <v>0</v>
      </c>
      <c r="S96" s="101">
        <v>90</v>
      </c>
      <c r="T96" s="251"/>
      <c r="U96" s="142">
        <f>COUNTIF(U28:U86,"D1")</f>
        <v>0</v>
      </c>
      <c r="V96" s="101">
        <v>90</v>
      </c>
      <c r="W96" s="252"/>
      <c r="X96" s="102"/>
      <c r="Y96" s="142">
        <f>COUNTIF(Y28:Y86,"D1")</f>
        <v>0</v>
      </c>
      <c r="Z96" s="101">
        <v>90</v>
      </c>
      <c r="AA96" s="102"/>
      <c r="AB96" s="142">
        <f>COUNTIF(AB28:AB86,"D1")</f>
        <v>0</v>
      </c>
      <c r="AC96" s="101">
        <v>90</v>
      </c>
      <c r="AD96" s="102"/>
      <c r="AE96" s="142">
        <f>COUNTIF(AE28:AE86,"D1")</f>
        <v>0</v>
      </c>
      <c r="AF96" s="101">
        <v>90</v>
      </c>
      <c r="AG96" s="253"/>
      <c r="AH96" s="142">
        <f>COUNTIF(AH28:AH86,"D1")</f>
        <v>21</v>
      </c>
      <c r="AI96" s="101">
        <v>90</v>
      </c>
      <c r="AJ96" s="103"/>
      <c r="AK96" s="142">
        <f>COUNTIF(AK28:AK86,"D1")</f>
        <v>0</v>
      </c>
      <c r="AL96" s="101">
        <v>90</v>
      </c>
      <c r="AM96" s="253"/>
      <c r="AN96" s="142">
        <f>COUNTIF(AN28:AN86,"D1")</f>
        <v>0</v>
      </c>
      <c r="AO96" s="101">
        <v>90</v>
      </c>
      <c r="AP96" s="150"/>
      <c r="AQ96" s="102"/>
      <c r="AR96" s="142">
        <f>COUNTIF(AR28:AR86,"D1")</f>
        <v>0</v>
      </c>
      <c r="AS96" s="101">
        <v>180</v>
      </c>
      <c r="AT96" s="102"/>
      <c r="AU96" s="142">
        <f>COUNTIF(AU28:AU86,"D1")</f>
        <v>0</v>
      </c>
      <c r="AV96" s="101">
        <v>180</v>
      </c>
      <c r="AW96" s="150"/>
      <c r="AX96" s="254">
        <f t="shared" si="4"/>
        <v>3510</v>
      </c>
      <c r="AY96" s="68"/>
      <c r="AZ96" s="65"/>
    </row>
    <row r="97" spans="2:52" x14ac:dyDescent="0.25">
      <c r="C97" s="31"/>
      <c r="D97" s="83" t="s">
        <v>165</v>
      </c>
      <c r="E97" s="142">
        <f>COUNTIF(E28:E86,"D2")</f>
        <v>0</v>
      </c>
      <c r="F97" s="101">
        <v>90</v>
      </c>
      <c r="G97" s="102"/>
      <c r="H97" s="142">
        <f>COUNTIF(H28:H86,"D2")</f>
        <v>0</v>
      </c>
      <c r="I97" s="101">
        <v>90</v>
      </c>
      <c r="J97" s="102"/>
      <c r="K97" s="142">
        <f>COUNTIF(K28:K86,"D2")</f>
        <v>0</v>
      </c>
      <c r="L97" s="101">
        <v>90</v>
      </c>
      <c r="M97" s="102"/>
      <c r="N97" s="142">
        <f>COUNTIF(N28:N86,"D2")</f>
        <v>0</v>
      </c>
      <c r="O97" s="101">
        <v>90</v>
      </c>
      <c r="P97" s="102"/>
      <c r="Q97" s="250"/>
      <c r="R97" s="142">
        <f>COUNTIF(R28:R86,"D2")</f>
        <v>0</v>
      </c>
      <c r="S97" s="101">
        <v>90</v>
      </c>
      <c r="T97" s="251"/>
      <c r="U97" s="142">
        <f>COUNTIF(U28:U86,"D2")</f>
        <v>0</v>
      </c>
      <c r="V97" s="101">
        <v>90</v>
      </c>
      <c r="W97" s="252"/>
      <c r="X97" s="102"/>
      <c r="Y97" s="142">
        <f>COUNTIF(Y28:Y86,"D2")</f>
        <v>0</v>
      </c>
      <c r="Z97" s="101">
        <v>90</v>
      </c>
      <c r="AA97" s="102"/>
      <c r="AB97" s="142">
        <f>COUNTIF(AB28:AB86,"D2")</f>
        <v>0</v>
      </c>
      <c r="AC97" s="101">
        <v>90</v>
      </c>
      <c r="AD97" s="102"/>
      <c r="AE97" s="142">
        <f>COUNTIF(AE28:AE86,"D2")</f>
        <v>0</v>
      </c>
      <c r="AF97" s="101">
        <v>90</v>
      </c>
      <c r="AG97" s="253"/>
      <c r="AH97" s="142">
        <f>COUNTIF(AH28:AH86,"D2")</f>
        <v>0</v>
      </c>
      <c r="AI97" s="101">
        <v>90</v>
      </c>
      <c r="AJ97" s="103"/>
      <c r="AK97" s="142">
        <f>COUNTIF(AK28:AK86,"D2")</f>
        <v>39</v>
      </c>
      <c r="AL97" s="101">
        <v>90</v>
      </c>
      <c r="AM97" s="253"/>
      <c r="AN97" s="142">
        <f>COUNTIF(AN28:AN86,"D2")</f>
        <v>0</v>
      </c>
      <c r="AO97" s="101">
        <v>90</v>
      </c>
      <c r="AP97" s="150"/>
      <c r="AQ97" s="102"/>
      <c r="AR97" s="142">
        <f>COUNTIF(AR28:AR86,"D2")</f>
        <v>0</v>
      </c>
      <c r="AS97" s="101">
        <v>180</v>
      </c>
      <c r="AT97" s="102"/>
      <c r="AU97" s="142">
        <f>COUNTIF(AU28:AU86,"D2")</f>
        <v>0</v>
      </c>
      <c r="AV97" s="101">
        <v>180</v>
      </c>
      <c r="AW97" s="150"/>
      <c r="AX97" s="254">
        <f t="shared" si="4"/>
        <v>3510</v>
      </c>
      <c r="AY97" s="68"/>
      <c r="AZ97" s="65"/>
    </row>
    <row r="98" spans="2:52" x14ac:dyDescent="0.25">
      <c r="C98" s="31"/>
      <c r="D98" s="83" t="s">
        <v>166</v>
      </c>
      <c r="E98" s="142">
        <f>COUNTIF(E28:E86,"D3")</f>
        <v>0</v>
      </c>
      <c r="F98" s="101">
        <v>90</v>
      </c>
      <c r="G98" s="102"/>
      <c r="H98" s="142">
        <f>COUNTIF(H28:H86,"D3")</f>
        <v>0</v>
      </c>
      <c r="I98" s="101">
        <v>90</v>
      </c>
      <c r="J98" s="102"/>
      <c r="K98" s="142">
        <f>COUNTIF(K28:K86,"D3")</f>
        <v>0</v>
      </c>
      <c r="L98" s="101">
        <v>90</v>
      </c>
      <c r="M98" s="102"/>
      <c r="N98" s="142">
        <f>COUNTIF(N28:N86,"D3")</f>
        <v>0</v>
      </c>
      <c r="O98" s="101">
        <v>90</v>
      </c>
      <c r="P98" s="102"/>
      <c r="Q98" s="250"/>
      <c r="R98" s="142">
        <f>COUNTIF(R28:R86,"D3")</f>
        <v>0</v>
      </c>
      <c r="S98" s="101">
        <v>90</v>
      </c>
      <c r="T98" s="251"/>
      <c r="U98" s="142">
        <f>COUNTIF(U28:U86,"D3")</f>
        <v>0</v>
      </c>
      <c r="V98" s="101">
        <v>90</v>
      </c>
      <c r="W98" s="252"/>
      <c r="X98" s="102"/>
      <c r="Y98" s="142">
        <f>COUNTIF(Y28:Y86,"D3")</f>
        <v>0</v>
      </c>
      <c r="Z98" s="101">
        <v>90</v>
      </c>
      <c r="AA98" s="102"/>
      <c r="AB98" s="142">
        <f>COUNTIF(AB28:AB86,"D3")</f>
        <v>0</v>
      </c>
      <c r="AC98" s="101">
        <v>90</v>
      </c>
      <c r="AD98" s="102"/>
      <c r="AE98" s="142">
        <f>COUNTIF(AE28:AE86,"D3")</f>
        <v>0</v>
      </c>
      <c r="AF98" s="101">
        <v>90</v>
      </c>
      <c r="AG98" s="253"/>
      <c r="AH98" s="142">
        <f>COUNTIF(AH28:AH86,"D3")</f>
        <v>0</v>
      </c>
      <c r="AI98" s="101">
        <v>90</v>
      </c>
      <c r="AJ98" s="103"/>
      <c r="AK98" s="142">
        <f>COUNTIF(AK28:AK86,"D3")</f>
        <v>0</v>
      </c>
      <c r="AL98" s="101">
        <v>90</v>
      </c>
      <c r="AM98" s="253"/>
      <c r="AN98" s="142">
        <f>COUNTIF(AN28:AN86,"D3")</f>
        <v>39</v>
      </c>
      <c r="AO98" s="101">
        <v>90</v>
      </c>
      <c r="AP98" s="150"/>
      <c r="AQ98" s="102"/>
      <c r="AR98" s="142">
        <f>COUNTIF(AR28:AR86,"D3")</f>
        <v>4</v>
      </c>
      <c r="AS98" s="101">
        <v>180</v>
      </c>
      <c r="AT98" s="102"/>
      <c r="AU98" s="142">
        <f>COUNTIF(AU28:AU86,"D3")</f>
        <v>0</v>
      </c>
      <c r="AV98" s="101">
        <v>180</v>
      </c>
      <c r="AW98" s="150"/>
      <c r="AX98" s="254">
        <f t="shared" si="4"/>
        <v>4230</v>
      </c>
      <c r="AY98" s="68"/>
      <c r="AZ98" s="65"/>
    </row>
    <row r="99" spans="2:52" ht="13.8" thickBot="1" x14ac:dyDescent="0.3">
      <c r="C99" s="31"/>
      <c r="D99" s="137" t="s">
        <v>167</v>
      </c>
      <c r="E99" s="206">
        <f>COUNTIF(E28:E86,"D4")</f>
        <v>0</v>
      </c>
      <c r="F99" s="101">
        <v>90</v>
      </c>
      <c r="G99" s="136"/>
      <c r="H99" s="281">
        <f>COUNTIF(H28:H86,"D4")</f>
        <v>0</v>
      </c>
      <c r="I99" s="101">
        <v>90</v>
      </c>
      <c r="J99" s="136"/>
      <c r="K99" s="281">
        <f>COUNTIF(K28:K86,"D4")</f>
        <v>20</v>
      </c>
      <c r="L99" s="101">
        <v>90</v>
      </c>
      <c r="M99" s="136"/>
      <c r="N99" s="281">
        <f>COUNTIF(N28:N86,"D4")</f>
        <v>0</v>
      </c>
      <c r="O99" s="101">
        <v>90</v>
      </c>
      <c r="P99" s="136"/>
      <c r="Q99" s="266"/>
      <c r="R99" s="281">
        <f>COUNTIF(R28:R86,"D4")</f>
        <v>0</v>
      </c>
      <c r="S99" s="101">
        <v>90</v>
      </c>
      <c r="T99" s="267"/>
      <c r="U99" s="281">
        <f>COUNTIF(U28:U86,"D4")</f>
        <v>0</v>
      </c>
      <c r="V99" s="101">
        <v>90</v>
      </c>
      <c r="W99" s="268"/>
      <c r="X99" s="136"/>
      <c r="Y99" s="281">
        <f>COUNTIF(Y28:Y86,"D4")</f>
        <v>0</v>
      </c>
      <c r="Z99" s="101">
        <v>90</v>
      </c>
      <c r="AA99" s="136"/>
      <c r="AB99" s="281">
        <f>COUNTIF(AB28:AB86,"D4")</f>
        <v>0</v>
      </c>
      <c r="AC99" s="101">
        <v>90</v>
      </c>
      <c r="AD99" s="136"/>
      <c r="AE99" s="281">
        <f>COUNTIF(AE28:AE86,"D4")</f>
        <v>0</v>
      </c>
      <c r="AF99" s="101">
        <v>90</v>
      </c>
      <c r="AG99" s="269"/>
      <c r="AH99" s="281">
        <f>COUNTIF(AH28:AH86,"D4")</f>
        <v>0</v>
      </c>
      <c r="AI99" s="101">
        <v>90</v>
      </c>
      <c r="AJ99" s="270"/>
      <c r="AK99" s="281">
        <f>COUNTIF(AK28:AK86,"D4")</f>
        <v>0</v>
      </c>
      <c r="AL99" s="101">
        <v>90</v>
      </c>
      <c r="AM99" s="269"/>
      <c r="AN99" s="281">
        <f>COUNTIF(AN28:AN86,"D4")</f>
        <v>0</v>
      </c>
      <c r="AO99" s="101">
        <v>90</v>
      </c>
      <c r="AP99" s="153"/>
      <c r="AQ99" s="136"/>
      <c r="AR99" s="281">
        <f>COUNTIF(AR28:AR86,"D4")</f>
        <v>0</v>
      </c>
      <c r="AS99" s="104">
        <v>180</v>
      </c>
      <c r="AT99" s="136"/>
      <c r="AU99" s="281">
        <f>COUNTIF(AU28:AU86,"D4")</f>
        <v>0</v>
      </c>
      <c r="AV99" s="101">
        <v>180</v>
      </c>
      <c r="AW99" s="153"/>
      <c r="AX99" s="271">
        <f t="shared" si="4"/>
        <v>1800</v>
      </c>
      <c r="AY99" s="68"/>
      <c r="AZ99" s="65"/>
    </row>
    <row r="100" spans="2:52" ht="25.5" customHeight="1" thickBot="1" x14ac:dyDescent="0.3">
      <c r="D100" s="93" t="s">
        <v>24</v>
      </c>
      <c r="E100" s="94">
        <f>SUM(E88:E99)</f>
        <v>0</v>
      </c>
      <c r="F100" s="148"/>
      <c r="G100" s="107"/>
      <c r="H100" s="94">
        <f>SUM(H88:H99)</f>
        <v>0</v>
      </c>
      <c r="I100" s="148"/>
      <c r="J100" s="107"/>
      <c r="K100" s="94">
        <f>SUM(K88:K99)</f>
        <v>38</v>
      </c>
      <c r="L100" s="148"/>
      <c r="M100" s="107"/>
      <c r="N100" s="94">
        <f>SUM(N88:N99)</f>
        <v>0</v>
      </c>
      <c r="O100" s="148">
        <f>SUM(E100+H100+K100+N100)*90</f>
        <v>3420</v>
      </c>
      <c r="P100" s="272"/>
      <c r="Q100" s="273"/>
      <c r="R100" s="94">
        <f>SUM(R88:R99)</f>
        <v>37</v>
      </c>
      <c r="S100" s="274"/>
      <c r="T100" s="274"/>
      <c r="U100" s="275">
        <f>SUM(U88:U99)</f>
        <v>0</v>
      </c>
      <c r="V100" s="148">
        <f>SUM(R100+U100)*90</f>
        <v>3330</v>
      </c>
      <c r="W100" s="276"/>
      <c r="X100" s="108"/>
      <c r="Y100" s="94">
        <f>SUM(Y88:Y99)</f>
        <v>0</v>
      </c>
      <c r="Z100" s="148"/>
      <c r="AA100" s="107"/>
      <c r="AB100" s="94">
        <f>SUM(AB88:AB99)</f>
        <v>0</v>
      </c>
      <c r="AC100" s="148"/>
      <c r="AD100" s="107"/>
      <c r="AE100" s="94">
        <f>SUM(AE88:AE99)</f>
        <v>39</v>
      </c>
      <c r="AF100" s="277"/>
      <c r="AG100" s="277"/>
      <c r="AH100" s="94">
        <f>SUM(AH88:AH99)</f>
        <v>21</v>
      </c>
      <c r="AI100" s="148"/>
      <c r="AJ100" s="107"/>
      <c r="AK100" s="275">
        <f>SUM(AK88:AK99)</f>
        <v>39</v>
      </c>
      <c r="AL100" s="277"/>
      <c r="AM100" s="277"/>
      <c r="AN100" s="94">
        <f>SUM(AN88:AN99)</f>
        <v>39</v>
      </c>
      <c r="AO100" s="148">
        <f>SUM(Y100+AB100+AE100+AH100+AK100+AN100)*90</f>
        <v>12420</v>
      </c>
      <c r="AP100" s="154"/>
      <c r="AQ100" s="108"/>
      <c r="AR100" s="94">
        <f>SUM(AR88:AR99)</f>
        <v>4</v>
      </c>
      <c r="AS100" s="107"/>
      <c r="AT100" s="107"/>
      <c r="AU100" s="94">
        <f>SUM(AU88:AU99)</f>
        <v>0</v>
      </c>
      <c r="AV100" s="148">
        <f>SUM(AR100+AU100)*180</f>
        <v>720</v>
      </c>
      <c r="AW100" s="272"/>
      <c r="AX100" s="278">
        <f>SUM(O100+V100+AO100+AV100)</f>
        <v>19890</v>
      </c>
      <c r="AZ100" s="65"/>
    </row>
    <row r="101" spans="2:52" ht="13.8" thickBot="1" x14ac:dyDescent="0.3">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80">
        <f>SUM(AX100/60)</f>
        <v>331.5</v>
      </c>
      <c r="AZ101" s="65"/>
    </row>
    <row r="102" spans="2:52" x14ac:dyDescent="0.25">
      <c r="AZ102" s="65"/>
    </row>
    <row r="103" spans="2:52" x14ac:dyDescent="0.25">
      <c r="AZ103" s="65"/>
    </row>
    <row r="104" spans="2:52" x14ac:dyDescent="0.25">
      <c r="B104" s="31"/>
      <c r="C104" s="31"/>
      <c r="D104" s="31"/>
      <c r="E104" s="70"/>
      <c r="F104" s="71"/>
      <c r="G104" s="71"/>
      <c r="H104" s="72"/>
      <c r="I104" s="73"/>
      <c r="J104" s="73"/>
      <c r="K104" s="74"/>
      <c r="L104" s="75"/>
      <c r="M104" s="75"/>
      <c r="N104" s="79"/>
      <c r="O104" s="79"/>
      <c r="P104" s="79"/>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Y104" s="68"/>
      <c r="AZ104" s="65"/>
    </row>
  </sheetData>
  <autoFilter ref="B27:AY86"/>
  <mergeCells count="36">
    <mergeCell ref="T21:V21"/>
    <mergeCell ref="B72:B86"/>
    <mergeCell ref="AY72:AY86"/>
    <mergeCell ref="T22:V22"/>
    <mergeCell ref="B26:B41"/>
    <mergeCell ref="AY28:AY41"/>
    <mergeCell ref="B42:B56"/>
    <mergeCell ref="AY42:AY56"/>
    <mergeCell ref="B57:B71"/>
    <mergeCell ref="AY57:AY71"/>
    <mergeCell ref="T19:V19"/>
    <mergeCell ref="T20:V20"/>
    <mergeCell ref="Y9:Y10"/>
    <mergeCell ref="T17:V17"/>
    <mergeCell ref="T18:V18"/>
    <mergeCell ref="AB9:AE10"/>
    <mergeCell ref="T11:V11"/>
    <mergeCell ref="T12:V12"/>
    <mergeCell ref="T13:V13"/>
    <mergeCell ref="T16:V16"/>
    <mergeCell ref="T15:V15"/>
    <mergeCell ref="T9:V10"/>
    <mergeCell ref="W9:W10"/>
    <mergeCell ref="X9:X10"/>
    <mergeCell ref="T14:V14"/>
    <mergeCell ref="Z9:Z10"/>
    <mergeCell ref="AA9:AA10"/>
    <mergeCell ref="AX1:AY1"/>
    <mergeCell ref="T6:AE6"/>
    <mergeCell ref="T7:V8"/>
    <mergeCell ref="X7:X8"/>
    <mergeCell ref="Y7:Y8"/>
    <mergeCell ref="Z7:Z8"/>
    <mergeCell ref="AA7:AA8"/>
    <mergeCell ref="AB7:AE8"/>
    <mergeCell ref="AQ7:AX7"/>
  </mergeCells>
  <pageMargins left="0.25" right="0.25" top="0.75" bottom="0.75" header="0.3" footer="0.3"/>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Abrechnung</vt:lpstr>
      <vt:lpstr>Trainerplanung 2016</vt:lpstr>
      <vt:lpstr>Abrechnung!Druckbereich</vt:lpstr>
      <vt:lpstr>'Trainerplanung 2016'!Druckbereich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Administrator-Win7</dc:creator>
  <cp:lastModifiedBy>Jager, Alexander</cp:lastModifiedBy>
  <cp:lastPrinted>2015-12-07T08:20:30Z</cp:lastPrinted>
  <dcterms:created xsi:type="dcterms:W3CDTF">2013-12-19T10:32:20Z</dcterms:created>
  <dcterms:modified xsi:type="dcterms:W3CDTF">2015-12-07T09:28:21Z</dcterms:modified>
</cp:coreProperties>
</file>